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NY\OneDrive - МБОУ НШ № 30\Рабочий стол\2022-2023\Расписание\"/>
    </mc:Choice>
  </mc:AlternateContent>
  <bookViews>
    <workbookView xWindow="0" yWindow="0" windowWidth="19200" windowHeight="11490" firstSheet="2" activeTab="6"/>
  </bookViews>
  <sheets>
    <sheet name="Шкала трудности" sheetId="4" state="hidden" r:id="rId1"/>
    <sheet name="графики расписания " sheetId="5" state="hidden" r:id="rId2"/>
    <sheet name="1 классы" sheetId="1" r:id="rId3"/>
    <sheet name="2 классы " sheetId="9" r:id="rId4"/>
    <sheet name="3 классы " sheetId="11" r:id="rId5"/>
    <sheet name="4 классы " sheetId="12" r:id="rId6"/>
    <sheet name="классы ОВЗ" sheetId="10" r:id="rId7"/>
  </sheets>
  <definedNames>
    <definedName name="_xlnm.Print_Area" localSheetId="2">'1 классы'!$B$1:$V$38</definedName>
    <definedName name="_xlnm.Print_Area" localSheetId="3">'2 классы '!$A$1:$Q$35</definedName>
    <definedName name="_xlnm.Print_Area" localSheetId="4">'3 классы '!$A$1:$P$36</definedName>
    <definedName name="_xlnm.Print_Area" localSheetId="5">'4 классы '!$A$1:$P$37</definedName>
    <definedName name="_xlnm.Print_Area" localSheetId="6">'классы ОВЗ'!$A$1:$L$35</definedName>
  </definedNames>
  <calcPr calcId="162913"/>
</workbook>
</file>

<file path=xl/calcChain.xml><?xml version="1.0" encoding="utf-8"?>
<calcChain xmlns="http://schemas.openxmlformats.org/spreadsheetml/2006/main">
  <c r="K30" i="10" l="1"/>
  <c r="K31" i="10"/>
  <c r="E27" i="10" l="1"/>
  <c r="E26" i="10"/>
  <c r="E9" i="10"/>
  <c r="E8" i="10"/>
  <c r="P22" i="1"/>
  <c r="P28" i="1"/>
  <c r="P29" i="1"/>
  <c r="H28" i="1"/>
  <c r="H29" i="1"/>
  <c r="F29" i="1"/>
  <c r="F28" i="1"/>
  <c r="E20" i="10"/>
  <c r="H22" i="1"/>
  <c r="P20" i="1"/>
  <c r="P16" i="1"/>
  <c r="K26" i="10" l="1"/>
  <c r="K24" i="10"/>
  <c r="K25" i="10"/>
  <c r="L14" i="12" l="1"/>
  <c r="L13" i="12"/>
  <c r="L11" i="12"/>
  <c r="L36" i="12"/>
  <c r="L22" i="12"/>
  <c r="L20" i="12"/>
  <c r="L29" i="12"/>
  <c r="L10" i="12"/>
  <c r="P33" i="11" l="1"/>
  <c r="P35" i="11"/>
  <c r="P34" i="11"/>
  <c r="H28" i="11"/>
  <c r="H27" i="11"/>
  <c r="H26" i="11"/>
  <c r="N31" i="12" l="1"/>
  <c r="N29" i="12"/>
  <c r="N28" i="12"/>
  <c r="N23" i="12"/>
  <c r="P33" i="1"/>
  <c r="P27" i="1"/>
  <c r="P17" i="1"/>
  <c r="P32" i="1"/>
  <c r="P26" i="1"/>
  <c r="N22" i="1"/>
  <c r="N29" i="1"/>
  <c r="N11" i="1"/>
  <c r="N10" i="1"/>
  <c r="G27" i="10" l="1"/>
  <c r="N23" i="1"/>
  <c r="L35" i="1"/>
  <c r="L24" i="1"/>
  <c r="L32" i="1"/>
  <c r="L23" i="1"/>
  <c r="L34" i="1"/>
  <c r="L28" i="1"/>
  <c r="L33" i="1"/>
  <c r="L27" i="1"/>
  <c r="L26" i="1"/>
  <c r="L22" i="1"/>
  <c r="L21" i="1"/>
  <c r="J21" i="1"/>
  <c r="J32" i="1"/>
  <c r="J34" i="1"/>
  <c r="J35" i="1"/>
  <c r="J28" i="1"/>
  <c r="J26" i="1"/>
  <c r="J22" i="1"/>
  <c r="J27" i="1"/>
  <c r="M28" i="10"/>
  <c r="M21" i="10"/>
  <c r="M23" i="10" s="1"/>
  <c r="G24" i="10" l="1"/>
  <c r="G12" i="10"/>
  <c r="G32" i="10"/>
  <c r="G30" i="10"/>
  <c r="G21" i="10"/>
  <c r="G31" i="10"/>
  <c r="G25" i="10"/>
  <c r="G18" i="10"/>
  <c r="G26" i="10"/>
  <c r="G19" i="10"/>
  <c r="E15" i="10"/>
  <c r="E34" i="10"/>
  <c r="G10" i="10"/>
  <c r="E32" i="10"/>
  <c r="E18" i="10"/>
  <c r="E10" i="10"/>
  <c r="E30" i="10"/>
  <c r="E24" i="10"/>
  <c r="E7" i="10"/>
  <c r="E11" i="10" s="1"/>
  <c r="E31" i="10"/>
  <c r="E25" i="10"/>
  <c r="E21" i="10"/>
  <c r="P34" i="9"/>
  <c r="P21" i="9"/>
  <c r="P26" i="9"/>
  <c r="P28" i="9"/>
  <c r="P33" i="9"/>
  <c r="P18" i="9"/>
  <c r="P27" i="9"/>
  <c r="P19" i="9"/>
  <c r="P30" i="9"/>
  <c r="P24" i="9"/>
  <c r="N10" i="9"/>
  <c r="N34" i="9"/>
  <c r="N9" i="9"/>
  <c r="N26" i="9"/>
  <c r="N21" i="9"/>
  <c r="N33" i="9"/>
  <c r="N16" i="9"/>
  <c r="N18" i="9"/>
  <c r="N32" i="9"/>
  <c r="N27" i="9"/>
  <c r="N20" i="9"/>
  <c r="N24" i="9"/>
  <c r="N19" i="9"/>
  <c r="L16" i="9"/>
  <c r="L14" i="9"/>
  <c r="L22" i="9" l="1"/>
  <c r="L21" i="9"/>
  <c r="L34" i="9"/>
  <c r="L27" i="9"/>
  <c r="L31" i="9"/>
  <c r="L26" i="9"/>
  <c r="J34" i="9"/>
  <c r="J32" i="9"/>
  <c r="H34" i="9"/>
  <c r="H30" i="9"/>
  <c r="H22" i="9"/>
  <c r="H21" i="9"/>
  <c r="H27" i="9"/>
  <c r="H19" i="9"/>
  <c r="H26" i="9"/>
  <c r="H31" i="9"/>
  <c r="H25" i="9"/>
  <c r="H20" i="9"/>
  <c r="F28" i="9"/>
  <c r="D10" i="9"/>
  <c r="D28" i="9"/>
  <c r="F21" i="9"/>
  <c r="F34" i="9"/>
  <c r="F24" i="9"/>
  <c r="F18" i="9"/>
  <c r="F23" i="9" s="1"/>
  <c r="F27" i="9"/>
  <c r="F20" i="9"/>
  <c r="F30" i="9"/>
  <c r="F25" i="9"/>
  <c r="F19" i="9"/>
  <c r="L30" i="9"/>
  <c r="D26" i="9"/>
  <c r="D19" i="9"/>
  <c r="D33" i="9"/>
  <c r="D21" i="9"/>
  <c r="D13" i="9"/>
  <c r="D25" i="9"/>
  <c r="D32" i="9"/>
  <c r="D20" i="9"/>
  <c r="D28" i="11"/>
  <c r="D22" i="11"/>
  <c r="H19" i="11" l="1"/>
  <c r="H21" i="11"/>
  <c r="F21" i="11"/>
  <c r="F22" i="11"/>
  <c r="D26" i="11"/>
  <c r="H19" i="12" l="1"/>
  <c r="H17" i="12"/>
  <c r="P9" i="1"/>
  <c r="P8" i="1"/>
  <c r="P34" i="1" l="1"/>
  <c r="L17" i="1"/>
  <c r="L16" i="1"/>
  <c r="J17" i="1"/>
  <c r="J16" i="1"/>
  <c r="N33" i="1"/>
  <c r="N34" i="1"/>
  <c r="N28" i="1"/>
  <c r="N27" i="1"/>
  <c r="N21" i="1"/>
  <c r="N20" i="1"/>
  <c r="N18" i="1"/>
  <c r="N17" i="1"/>
  <c r="H35" i="1"/>
  <c r="H18" i="1"/>
  <c r="H11" i="1"/>
  <c r="H34" i="1"/>
  <c r="H17" i="1"/>
  <c r="H8" i="1"/>
  <c r="H33" i="1"/>
  <c r="H32" i="1"/>
  <c r="H27" i="1"/>
  <c r="H26" i="1"/>
  <c r="H21" i="1"/>
  <c r="H20" i="1"/>
  <c r="F35" i="1"/>
  <c r="F11" i="1"/>
  <c r="F34" i="1"/>
  <c r="F22" i="1"/>
  <c r="F17" i="1"/>
  <c r="D11" i="11"/>
  <c r="D35" i="11"/>
  <c r="D27" i="11"/>
  <c r="D16" i="11"/>
  <c r="D17" i="11"/>
  <c r="D31" i="11"/>
  <c r="D25" i="11"/>
  <c r="D33" i="11"/>
  <c r="D32" i="11"/>
  <c r="F35" i="11"/>
  <c r="F29" i="11"/>
  <c r="F28" i="11"/>
  <c r="F23" i="11"/>
  <c r="F32" i="11"/>
  <c r="F27" i="11"/>
  <c r="F34" i="11"/>
  <c r="F25" i="11"/>
  <c r="F33" i="11"/>
  <c r="H35" i="11"/>
  <c r="H23" i="11"/>
  <c r="H7" i="11"/>
  <c r="H32" i="11"/>
  <c r="F21" i="12"/>
  <c r="F20" i="12"/>
  <c r="H14" i="12"/>
  <c r="H15" i="12"/>
  <c r="D19" i="12"/>
  <c r="D17" i="12"/>
  <c r="D18" i="12"/>
  <c r="H18" i="12"/>
  <c r="J23" i="1"/>
  <c r="J29" i="1"/>
  <c r="H25" i="11"/>
  <c r="N34" i="11"/>
  <c r="N27" i="11"/>
  <c r="H10" i="11"/>
  <c r="J36" i="11"/>
  <c r="J28" i="11"/>
  <c r="J24" i="11"/>
  <c r="J35" i="11"/>
  <c r="J34" i="11"/>
  <c r="J27" i="11"/>
  <c r="J22" i="11"/>
  <c r="J11" i="11"/>
  <c r="J33" i="11"/>
  <c r="J31" i="11"/>
  <c r="J25" i="11"/>
  <c r="L22" i="11"/>
  <c r="L35" i="11"/>
  <c r="L34" i="11"/>
  <c r="L28" i="11"/>
  <c r="L19" i="11"/>
  <c r="L27" i="11"/>
  <c r="L31" i="11"/>
  <c r="L26" i="11"/>
  <c r="N11" i="11"/>
  <c r="N33" i="11"/>
  <c r="N28" i="11"/>
  <c r="P36" i="11"/>
  <c r="P29" i="11"/>
  <c r="P22" i="11"/>
  <c r="P26" i="11"/>
  <c r="P18" i="12"/>
  <c r="P15" i="12"/>
  <c r="P16" i="12"/>
  <c r="P7" i="12"/>
  <c r="P35" i="12"/>
  <c r="P30" i="12"/>
  <c r="P29" i="12"/>
  <c r="P25" i="12"/>
  <c r="P19" i="12"/>
  <c r="P26" i="12"/>
  <c r="N34" i="12"/>
  <c r="N25" i="12"/>
  <c r="N13" i="12"/>
  <c r="J13" i="12"/>
  <c r="J35" i="12"/>
  <c r="F22" i="12"/>
  <c r="F23" i="12"/>
  <c r="F29" i="12"/>
  <c r="H8" i="12"/>
  <c r="H28" i="12"/>
  <c r="H27" i="12"/>
  <c r="H32" i="12"/>
  <c r="F36" i="12"/>
  <c r="F17" i="12"/>
  <c r="F25" i="12"/>
  <c r="J24" i="12"/>
  <c r="J29" i="12"/>
  <c r="H35" i="12"/>
  <c r="H34" i="12"/>
  <c r="H23" i="12"/>
  <c r="D21" i="12"/>
  <c r="D20" i="12"/>
  <c r="D23" i="12"/>
  <c r="D22" i="12"/>
  <c r="F16" i="12"/>
  <c r="F32" i="12"/>
  <c r="F34" i="12"/>
  <c r="H20" i="12"/>
  <c r="D35" i="12"/>
  <c r="P20" i="12"/>
  <c r="P17" i="11" l="1"/>
  <c r="J16" i="9"/>
  <c r="J27" i="9"/>
  <c r="J33" i="9"/>
  <c r="J21" i="9"/>
  <c r="J25" i="9"/>
  <c r="J20" i="9"/>
  <c r="J15" i="9"/>
  <c r="J6" i="9"/>
  <c r="J13" i="9"/>
  <c r="J30" i="9"/>
  <c r="J18" i="9"/>
  <c r="H12" i="9" l="1"/>
  <c r="F6" i="9"/>
  <c r="P14" i="9"/>
  <c r="P13" i="9"/>
  <c r="N15" i="9"/>
  <c r="J14" i="9"/>
  <c r="H13" i="9"/>
  <c r="F13" i="9"/>
  <c r="P12" i="9"/>
  <c r="L12" i="9"/>
  <c r="F16" i="9"/>
  <c r="D30" i="9"/>
  <c r="D15" i="9"/>
  <c r="D31" i="9"/>
  <c r="P19" i="11"/>
  <c r="N22" i="11"/>
  <c r="N21" i="11"/>
  <c r="L21" i="11"/>
  <c r="L20" i="11"/>
  <c r="J21" i="11"/>
  <c r="J20" i="11"/>
  <c r="H20" i="11"/>
  <c r="D21" i="11"/>
  <c r="D20" i="11"/>
  <c r="L11" i="11"/>
  <c r="F15" i="11"/>
  <c r="P14" i="11"/>
  <c r="J16" i="11"/>
  <c r="F13" i="11"/>
  <c r="P28" i="11"/>
  <c r="L25" i="11"/>
  <c r="N20" i="11"/>
  <c r="N16" i="11"/>
  <c r="L14" i="11"/>
  <c r="J13" i="11"/>
  <c r="H14" i="11"/>
  <c r="F14" i="11"/>
  <c r="D13" i="11"/>
  <c r="P16" i="11"/>
  <c r="J15" i="11"/>
  <c r="L16" i="11"/>
  <c r="P35" i="1"/>
  <c r="F16" i="1"/>
  <c r="H16" i="1"/>
  <c r="H15" i="1"/>
  <c r="N16" i="1"/>
  <c r="N15" i="1"/>
  <c r="N14" i="1"/>
  <c r="L15" i="1"/>
  <c r="L14" i="1"/>
  <c r="J15" i="1"/>
  <c r="J14" i="1"/>
  <c r="L11" i="1"/>
  <c r="J31" i="12"/>
  <c r="J22" i="12"/>
  <c r="J25" i="12"/>
  <c r="J28" i="12"/>
  <c r="L35" i="12"/>
  <c r="L32" i="12"/>
  <c r="L28" i="12"/>
  <c r="L23" i="12"/>
  <c r="N27" i="12"/>
  <c r="N16" i="12"/>
  <c r="L27" i="12"/>
  <c r="P17" i="12"/>
  <c r="F35" i="12"/>
  <c r="D29" i="12"/>
  <c r="D10" i="12"/>
  <c r="J10" i="12"/>
  <c r="J18" i="12"/>
  <c r="J23" i="12"/>
  <c r="J32" i="12"/>
  <c r="K34" i="10"/>
  <c r="K21" i="10"/>
  <c r="K27" i="10"/>
  <c r="K20" i="10"/>
  <c r="K19" i="10"/>
  <c r="K16" i="10"/>
  <c r="K15" i="10"/>
  <c r="K12" i="10"/>
  <c r="I7" i="10"/>
  <c r="I34" i="10"/>
  <c r="K33" i="10"/>
  <c r="K14" i="10"/>
  <c r="M11" i="10"/>
  <c r="M27" i="10"/>
  <c r="M30" i="10"/>
  <c r="M32" i="10"/>
  <c r="M26" i="10"/>
  <c r="M31" i="10"/>
  <c r="M33" i="10"/>
  <c r="M25" i="10"/>
  <c r="M15" i="10"/>
  <c r="M14" i="10"/>
  <c r="M13" i="10"/>
  <c r="M34" i="10"/>
  <c r="K28" i="10"/>
  <c r="I21" i="10"/>
  <c r="I10" i="10"/>
  <c r="I27" i="10"/>
  <c r="I31" i="10"/>
  <c r="I18" i="10"/>
  <c r="I23" i="10" s="1"/>
  <c r="I24" i="10"/>
  <c r="I33" i="10"/>
  <c r="I26" i="10"/>
  <c r="I20" i="10"/>
  <c r="I32" i="10"/>
  <c r="I25" i="10"/>
  <c r="I19" i="10"/>
  <c r="I15" i="10"/>
  <c r="M12" i="10"/>
  <c r="M17" i="10" s="1"/>
  <c r="I12" i="10"/>
  <c r="G14" i="10"/>
  <c r="G13" i="10"/>
  <c r="E14" i="10"/>
  <c r="E13" i="10"/>
  <c r="E12" i="10"/>
  <c r="I16" i="10"/>
  <c r="G33" i="10"/>
  <c r="P34" i="12"/>
  <c r="P22" i="12"/>
  <c r="P33" i="12"/>
  <c r="P27" i="12"/>
  <c r="P21" i="12"/>
  <c r="N26" i="12"/>
  <c r="N22" i="12"/>
  <c r="N33" i="12"/>
  <c r="N21" i="12"/>
  <c r="J33" i="12"/>
  <c r="J27" i="12"/>
  <c r="J20" i="12"/>
  <c r="J26" i="12"/>
  <c r="J14" i="12"/>
  <c r="J15" i="12"/>
  <c r="J19" i="12" s="1"/>
  <c r="H33" i="12"/>
  <c r="H26" i="12"/>
  <c r="F33" i="12"/>
  <c r="F26" i="12"/>
  <c r="F15" i="12"/>
  <c r="D34" i="12"/>
  <c r="D26" i="12"/>
  <c r="P32" i="12"/>
  <c r="N32" i="12"/>
  <c r="N20" i="12"/>
  <c r="D33" i="12"/>
  <c r="D32" i="12"/>
  <c r="P32" i="9"/>
  <c r="N31" i="9"/>
  <c r="L19" i="9"/>
  <c r="J19" i="9"/>
  <c r="N23" i="9" s="1"/>
  <c r="F33" i="9"/>
  <c r="H24" i="9"/>
  <c r="D18" i="9"/>
  <c r="D24" i="12"/>
  <c r="L8" i="12"/>
  <c r="M35" i="10" l="1"/>
  <c r="K23" i="10"/>
  <c r="J23" i="9"/>
  <c r="L24" i="12"/>
  <c r="H24" i="12"/>
  <c r="N15" i="12"/>
  <c r="L15" i="12"/>
  <c r="D16" i="12"/>
  <c r="N9" i="12"/>
  <c r="L9" i="12"/>
  <c r="J9" i="12"/>
  <c r="F10" i="12"/>
  <c r="D15" i="12"/>
  <c r="F33" i="1"/>
  <c r="F32" i="1"/>
  <c r="F27" i="1"/>
  <c r="F26" i="1"/>
  <c r="F21" i="1"/>
  <c r="F20" i="1"/>
  <c r="F9" i="1"/>
  <c r="J11" i="1"/>
  <c r="J20" i="1"/>
  <c r="P23" i="1"/>
  <c r="N35" i="1"/>
  <c r="H13" i="11"/>
  <c r="H33" i="11"/>
  <c r="L33" i="9"/>
  <c r="L25" i="9"/>
  <c r="L18" i="9"/>
  <c r="J19" i="11"/>
  <c r="P31" i="11"/>
  <c r="P25" i="11"/>
  <c r="P13" i="11"/>
  <c r="N32" i="11"/>
  <c r="N15" i="11"/>
  <c r="N31" i="11"/>
  <c r="N26" i="11"/>
  <c r="N19" i="11"/>
  <c r="N24" i="11" s="1"/>
  <c r="N11" i="12"/>
  <c r="J11" i="12"/>
  <c r="F23" i="1"/>
  <c r="F14" i="1"/>
  <c r="P15" i="1"/>
  <c r="N6" i="9" l="1"/>
  <c r="J9" i="9"/>
  <c r="P7" i="9"/>
  <c r="P8" i="9"/>
  <c r="P10" i="11" l="1"/>
  <c r="P9" i="11"/>
  <c r="P7" i="11"/>
  <c r="N10" i="11"/>
  <c r="N9" i="11"/>
  <c r="N7" i="11"/>
  <c r="L10" i="11"/>
  <c r="L9" i="11"/>
  <c r="L8" i="11"/>
  <c r="L7" i="11"/>
  <c r="J9" i="11"/>
  <c r="J8" i="11"/>
  <c r="D10" i="11"/>
  <c r="D9" i="11"/>
  <c r="F10" i="11"/>
  <c r="F9" i="11"/>
  <c r="F8" i="11"/>
  <c r="H9" i="11"/>
  <c r="H8" i="11"/>
  <c r="H9" i="9" l="1"/>
  <c r="P9" i="9"/>
  <c r="N7" i="9"/>
  <c r="L7" i="9"/>
  <c r="L8" i="9"/>
  <c r="J10" i="9"/>
  <c r="L6" i="9"/>
  <c r="D7" i="9"/>
  <c r="D6" i="9"/>
  <c r="H8" i="9"/>
  <c r="H7" i="9"/>
  <c r="F8" i="9"/>
  <c r="F7" i="9"/>
  <c r="H6" i="9"/>
  <c r="H11" i="9" s="1"/>
  <c r="D9" i="9"/>
  <c r="I9" i="10" l="1"/>
  <c r="I8" i="10"/>
  <c r="K10" i="10"/>
  <c r="K9" i="10"/>
  <c r="K8" i="10"/>
  <c r="K7" i="10"/>
  <c r="G9" i="10"/>
  <c r="G8" i="10"/>
  <c r="G7" i="10"/>
  <c r="N10" i="12"/>
  <c r="P8" i="12"/>
  <c r="N8" i="12"/>
  <c r="J8" i="12"/>
  <c r="H9" i="12"/>
  <c r="F9" i="12"/>
  <c r="N7" i="12"/>
  <c r="L7" i="12"/>
  <c r="J7" i="12"/>
  <c r="H7" i="12"/>
  <c r="F7" i="12"/>
  <c r="D7" i="12"/>
  <c r="L10" i="1"/>
  <c r="P11" i="1"/>
  <c r="N9" i="1"/>
  <c r="L9" i="1"/>
  <c r="J10" i="1"/>
  <c r="H10" i="1"/>
  <c r="N8" i="1"/>
  <c r="L8" i="1"/>
  <c r="L13" i="1" s="1"/>
  <c r="J9" i="1"/>
  <c r="F8" i="1"/>
  <c r="P10" i="1"/>
  <c r="P13" i="1" s="1"/>
  <c r="N13" i="1" l="1"/>
  <c r="P9" i="12"/>
  <c r="P13" i="12" s="1"/>
  <c r="P28" i="12"/>
  <c r="P31" i="12" s="1"/>
  <c r="P31" i="9"/>
  <c r="P35" i="9" s="1"/>
  <c r="P20" i="9"/>
  <c r="N12" i="9"/>
  <c r="N30" i="9"/>
  <c r="D27" i="9"/>
  <c r="D14" i="9"/>
  <c r="L24" i="9"/>
  <c r="L13" i="9"/>
  <c r="J24" i="9"/>
  <c r="J12" i="9"/>
  <c r="J17" i="9" s="1"/>
  <c r="F32" i="9"/>
  <c r="H33" i="9"/>
  <c r="H15" i="9"/>
  <c r="F9" i="9"/>
  <c r="F11" i="9" s="1"/>
  <c r="P21" i="11"/>
  <c r="P8" i="11"/>
  <c r="P12" i="11" s="1"/>
  <c r="L32" i="11"/>
  <c r="L36" i="11" s="1"/>
  <c r="J26" i="11"/>
  <c r="J30" i="11" s="1"/>
  <c r="L13" i="11"/>
  <c r="J7" i="11"/>
  <c r="D19" i="11"/>
  <c r="D8" i="11"/>
  <c r="H31" i="11"/>
  <c r="F20" i="11"/>
  <c r="F7" i="11"/>
  <c r="H15" i="11"/>
  <c r="N35" i="12"/>
  <c r="N37" i="12" s="1"/>
  <c r="J34" i="12"/>
  <c r="J37" i="12" s="1"/>
  <c r="L33" i="12"/>
  <c r="N17" i="12"/>
  <c r="L16" i="12"/>
  <c r="H29" i="12"/>
  <c r="H31" i="12" s="1"/>
  <c r="H10" i="12"/>
  <c r="H13" i="12" s="1"/>
  <c r="F27" i="12"/>
  <c r="F8" i="12"/>
  <c r="D28" i="12"/>
  <c r="D9" i="12"/>
  <c r="D13" i="12" s="1"/>
  <c r="N25" i="11" l="1"/>
  <c r="N14" i="11"/>
  <c r="N18" i="11" s="1"/>
  <c r="I13" i="10" l="1"/>
  <c r="I17" i="10" s="1"/>
  <c r="P14" i="1"/>
  <c r="I28" i="10"/>
  <c r="I29" i="10" s="1"/>
  <c r="K11" i="10"/>
  <c r="D7" i="11" l="1"/>
  <c r="N35" i="11"/>
  <c r="D34" i="11"/>
  <c r="H34" i="11"/>
  <c r="L32" i="9"/>
  <c r="L35" i="9" s="1"/>
  <c r="J32" i="11"/>
  <c r="L33" i="11"/>
  <c r="P32" i="11"/>
  <c r="F31" i="11"/>
  <c r="J31" i="9"/>
  <c r="J35" i="9" s="1"/>
  <c r="P36" i="12"/>
  <c r="D36" i="12"/>
  <c r="D34" i="9"/>
  <c r="D35" i="9" s="1"/>
  <c r="P36" i="1"/>
  <c r="P37" i="1" s="1"/>
  <c r="L34" i="12"/>
  <c r="E33" i="10"/>
  <c r="K32" i="10"/>
  <c r="H32" i="9"/>
  <c r="F31" i="9"/>
  <c r="F35" i="9" s="1"/>
  <c r="J33" i="1"/>
  <c r="I30" i="10"/>
  <c r="P27" i="11"/>
  <c r="F26" i="11"/>
  <c r="J26" i="9"/>
  <c r="J29" i="9" s="1"/>
  <c r="N25" i="9"/>
  <c r="P25" i="9"/>
  <c r="P29" i="9" s="1"/>
  <c r="N30" i="12"/>
  <c r="H30" i="12"/>
  <c r="G28" i="10"/>
  <c r="F28" i="12"/>
  <c r="F26" i="9"/>
  <c r="F29" i="9" s="1"/>
  <c r="D27" i="12"/>
  <c r="L26" i="12"/>
  <c r="M24" i="10"/>
  <c r="M29" i="10" s="1"/>
  <c r="K29" i="10"/>
  <c r="D24" i="9"/>
  <c r="H22" i="11"/>
  <c r="H24" i="11" s="1"/>
  <c r="L20" i="9"/>
  <c r="L23" i="9" s="1"/>
  <c r="P20" i="11"/>
  <c r="F19" i="11"/>
  <c r="F24" i="12"/>
  <c r="J24" i="1"/>
  <c r="P23" i="12"/>
  <c r="H23" i="1"/>
  <c r="H22" i="12"/>
  <c r="J21" i="12"/>
  <c r="L21" i="12"/>
  <c r="G20" i="10"/>
  <c r="H18" i="9"/>
  <c r="H23" i="9" s="1"/>
  <c r="H17" i="11"/>
  <c r="L15" i="11"/>
  <c r="J14" i="11"/>
  <c r="D14" i="11"/>
  <c r="J10" i="11"/>
  <c r="N8" i="11"/>
  <c r="N13" i="11"/>
  <c r="P23" i="9"/>
  <c r="L15" i="9"/>
  <c r="P15" i="9"/>
  <c r="P17" i="9" s="1"/>
  <c r="N13" i="9"/>
  <c r="N17" i="9" s="1"/>
  <c r="F18" i="12" l="1"/>
  <c r="N18" i="12"/>
  <c r="H16" i="12"/>
  <c r="P10" i="12"/>
  <c r="D8" i="12"/>
  <c r="J17" i="12"/>
  <c r="P6" i="9"/>
  <c r="P11" i="9" s="1"/>
  <c r="N8" i="9"/>
  <c r="N11" i="9" s="1"/>
  <c r="J7" i="9"/>
  <c r="J11" i="9" s="1"/>
  <c r="D8" i="9"/>
  <c r="D11" i="9" s="1"/>
  <c r="F14" i="9"/>
  <c r="H14" i="9"/>
  <c r="H17" i="9" s="1"/>
  <c r="G15" i="10"/>
  <c r="G17" i="10" s="1"/>
  <c r="K13" i="10"/>
  <c r="K17" i="10" s="1"/>
  <c r="L11" i="9" l="1"/>
  <c r="D17" i="9"/>
  <c r="L17" i="9"/>
  <c r="D23" i="9"/>
  <c r="D29" i="9"/>
  <c r="H29" i="9"/>
  <c r="L29" i="9"/>
  <c r="N29" i="9"/>
  <c r="F30" i="1"/>
  <c r="F31" i="1" s="1"/>
  <c r="L29" i="1"/>
  <c r="L20" i="1"/>
  <c r="F15" i="1" l="1"/>
  <c r="H14" i="1"/>
  <c r="H9" i="1"/>
  <c r="H13" i="1" s="1"/>
  <c r="F10" i="1"/>
  <c r="F13" i="1" s="1"/>
  <c r="E19" i="10"/>
  <c r="N32" i="1"/>
  <c r="N26" i="1"/>
  <c r="N19" i="1"/>
  <c r="J8" i="1"/>
  <c r="J13" i="1" s="1"/>
  <c r="P21" i="1"/>
  <c r="U23" i="1" l="1"/>
  <c r="S23" i="1"/>
  <c r="U29" i="1" l="1"/>
  <c r="S29" i="1"/>
  <c r="U24" i="1"/>
  <c r="S24" i="1"/>
  <c r="U28" i="1"/>
  <c r="S28" i="1"/>
  <c r="U27" i="1"/>
  <c r="S27" i="1"/>
  <c r="S36" i="1"/>
  <c r="U36" i="1"/>
  <c r="U35" i="1"/>
  <c r="S35" i="1"/>
  <c r="U21" i="1"/>
  <c r="S21" i="1"/>
  <c r="U20" i="1"/>
  <c r="S20" i="1"/>
  <c r="P24" i="11" l="1"/>
  <c r="J12" i="11"/>
  <c r="L19" i="12"/>
  <c r="F19" i="12"/>
  <c r="U11" i="1"/>
  <c r="S11" i="1"/>
  <c r="U17" i="1"/>
  <c r="S17" i="1"/>
  <c r="U10" i="1"/>
  <c r="S10" i="1"/>
  <c r="U33" i="1"/>
  <c r="S33" i="1"/>
  <c r="U32" i="1"/>
  <c r="S32" i="1"/>
  <c r="U16" i="1"/>
  <c r="S16" i="1"/>
  <c r="U15" i="1"/>
  <c r="S15" i="1"/>
  <c r="U9" i="1"/>
  <c r="S9" i="1"/>
  <c r="U8" i="1"/>
  <c r="S8" i="1"/>
  <c r="R18" i="1"/>
  <c r="R23" i="1"/>
  <c r="P30" i="1"/>
  <c r="R35" i="1"/>
  <c r="R34" i="1"/>
  <c r="R28" i="1"/>
  <c r="R27" i="1"/>
  <c r="R16" i="1"/>
  <c r="R22" i="1"/>
  <c r="R29" i="1"/>
  <c r="R33" i="1"/>
  <c r="R32" i="1"/>
  <c r="R17" i="1"/>
  <c r="U14" i="1"/>
  <c r="U19" i="1" s="1"/>
  <c r="S14" i="1"/>
  <c r="U34" i="1"/>
  <c r="S34" i="1"/>
  <c r="R26" i="1"/>
  <c r="R14" i="1"/>
  <c r="R8" i="1"/>
  <c r="R11" i="1"/>
  <c r="R21" i="1"/>
  <c r="R20" i="1"/>
  <c r="R10" i="1"/>
  <c r="R9" i="1"/>
  <c r="J25" i="1"/>
  <c r="J18" i="1"/>
  <c r="R42" i="12" l="1"/>
  <c r="R41" i="12"/>
  <c r="R40" i="12"/>
  <c r="R39" i="12"/>
  <c r="R38" i="12"/>
  <c r="D18" i="11"/>
  <c r="F18" i="11"/>
  <c r="N30" i="11"/>
  <c r="D36" i="11"/>
  <c r="F36" i="11"/>
  <c r="H36" i="11"/>
  <c r="N36" i="11"/>
  <c r="C42" i="11"/>
  <c r="E42" i="11"/>
  <c r="G42" i="11"/>
  <c r="I42" i="11"/>
  <c r="K42" i="11"/>
  <c r="M42" i="11"/>
  <c r="O42" i="11"/>
  <c r="C43" i="11"/>
  <c r="E43" i="11"/>
  <c r="G43" i="11"/>
  <c r="D12" i="11" l="1"/>
  <c r="G44" i="11"/>
  <c r="C44" i="11"/>
  <c r="L12" i="11"/>
  <c r="N12" i="11"/>
  <c r="H12" i="11"/>
  <c r="F12" i="11"/>
  <c r="P37" i="12"/>
  <c r="L24" i="11"/>
  <c r="F30" i="11"/>
  <c r="L18" i="11"/>
  <c r="H18" i="11"/>
  <c r="D24" i="11"/>
  <c r="J18" i="11"/>
  <c r="E44" i="11"/>
  <c r="F24" i="11"/>
  <c r="L30" i="11"/>
  <c r="H30" i="11"/>
  <c r="D30" i="11"/>
  <c r="I43" i="11" l="1"/>
  <c r="I44" i="11" s="1"/>
  <c r="M43" i="11"/>
  <c r="M44" i="11" s="1"/>
  <c r="K43" i="11"/>
  <c r="K44" i="11" s="1"/>
  <c r="N12" i="12" l="1"/>
  <c r="P30" i="11" l="1"/>
  <c r="O41" i="9"/>
  <c r="O40" i="9"/>
  <c r="P22" i="9"/>
  <c r="P18" i="11" l="1"/>
  <c r="O42" i="9"/>
  <c r="AH3" i="5"/>
  <c r="AG3" i="5"/>
  <c r="AF3" i="5"/>
  <c r="AE3" i="5"/>
  <c r="AD3" i="5"/>
  <c r="AC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E3" i="5"/>
  <c r="D3" i="5"/>
  <c r="C3" i="5"/>
  <c r="B3" i="5"/>
  <c r="N42" i="12"/>
  <c r="L42" i="12"/>
  <c r="J42" i="12"/>
  <c r="H42" i="12"/>
  <c r="F42" i="12"/>
  <c r="D42" i="12"/>
  <c r="N41" i="12"/>
  <c r="L41" i="12"/>
  <c r="J41" i="12"/>
  <c r="H41" i="12"/>
  <c r="F41" i="12"/>
  <c r="D41" i="12"/>
  <c r="N40" i="12"/>
  <c r="L40" i="12"/>
  <c r="J40" i="12"/>
  <c r="H40" i="12"/>
  <c r="F40" i="12"/>
  <c r="D40" i="12"/>
  <c r="N39" i="12"/>
  <c r="L39" i="12"/>
  <c r="J39" i="12"/>
  <c r="H39" i="12"/>
  <c r="F39" i="12"/>
  <c r="D39" i="12"/>
  <c r="N38" i="12"/>
  <c r="L38" i="12"/>
  <c r="J38" i="12"/>
  <c r="H38" i="12"/>
  <c r="F38" i="12"/>
  <c r="D38" i="12"/>
  <c r="M43" i="12"/>
  <c r="M44" i="12" s="1"/>
  <c r="G43" i="12"/>
  <c r="E43" i="12"/>
  <c r="C43" i="12"/>
  <c r="L37" i="12"/>
  <c r="L12" i="12"/>
  <c r="J12" i="12"/>
  <c r="H12" i="12"/>
  <c r="F12" i="12"/>
  <c r="D12" i="12"/>
  <c r="F13" i="12"/>
  <c r="X4" i="5" s="1"/>
  <c r="H42" i="10"/>
  <c r="F42" i="10"/>
  <c r="D42" i="10"/>
  <c r="E28" i="10"/>
  <c r="E29" i="10" s="1"/>
  <c r="E22" i="10"/>
  <c r="E23" i="10" s="1"/>
  <c r="E16" i="10"/>
  <c r="E17" i="10" s="1"/>
  <c r="M41" i="9"/>
  <c r="G41" i="9"/>
  <c r="E41" i="9"/>
  <c r="C41" i="9"/>
  <c r="Q7" i="5" l="1"/>
  <c r="P6" i="5"/>
  <c r="P7" i="5"/>
  <c r="O7" i="5"/>
  <c r="H37" i="12"/>
  <c r="Y8" i="5" s="1"/>
  <c r="D37" i="12"/>
  <c r="W8" i="5" s="1"/>
  <c r="D25" i="12"/>
  <c r="W6" i="5" s="1"/>
  <c r="O43" i="11"/>
  <c r="O44" i="11" s="1"/>
  <c r="R6" i="5"/>
  <c r="R8" i="5"/>
  <c r="AG4" i="5"/>
  <c r="V4" i="5"/>
  <c r="AA8" i="5"/>
  <c r="AE6" i="5"/>
  <c r="I11" i="10"/>
  <c r="AE4" i="5" s="1"/>
  <c r="AE7" i="5"/>
  <c r="F31" i="12"/>
  <c r="X7" i="5" s="1"/>
  <c r="U4" i="5"/>
  <c r="O4" i="5"/>
  <c r="N4" i="5"/>
  <c r="AC6" i="5"/>
  <c r="E35" i="10"/>
  <c r="AC8" i="5" s="1"/>
  <c r="AG8" i="5"/>
  <c r="G11" i="10"/>
  <c r="AD4" i="5" s="1"/>
  <c r="AH4" i="5"/>
  <c r="AF6" i="5"/>
  <c r="G23" i="10"/>
  <c r="AD6" i="5" s="1"/>
  <c r="AH6" i="5"/>
  <c r="K35" i="10"/>
  <c r="AF8" i="5" s="1"/>
  <c r="W5" i="5"/>
  <c r="AA5" i="5"/>
  <c r="Y9" i="5"/>
  <c r="Z9" i="5"/>
  <c r="AA9" i="5"/>
  <c r="Z8" i="5"/>
  <c r="V8" i="5"/>
  <c r="V7" i="5"/>
  <c r="L31" i="12"/>
  <c r="AA7" i="5" s="1"/>
  <c r="Z7" i="5"/>
  <c r="V6" i="5"/>
  <c r="L25" i="12"/>
  <c r="AA6" i="5" s="1"/>
  <c r="Z6" i="5"/>
  <c r="N19" i="12"/>
  <c r="V5" i="5" s="1"/>
  <c r="Z5" i="5"/>
  <c r="Z4" i="5"/>
  <c r="AA4" i="5"/>
  <c r="X9" i="5"/>
  <c r="W9" i="5"/>
  <c r="F37" i="12"/>
  <c r="X8" i="5" s="1"/>
  <c r="Y7" i="5"/>
  <c r="D31" i="12"/>
  <c r="W7" i="5" s="1"/>
  <c r="H25" i="12"/>
  <c r="Y6" i="5" s="1"/>
  <c r="X6" i="5"/>
  <c r="Y5" i="5"/>
  <c r="X5" i="5"/>
  <c r="E44" i="12"/>
  <c r="Y4" i="5"/>
  <c r="G44" i="12"/>
  <c r="W4" i="5"/>
  <c r="C44" i="12"/>
  <c r="S7" i="5"/>
  <c r="S5" i="5"/>
  <c r="U6" i="5"/>
  <c r="U8" i="5"/>
  <c r="T7" i="5"/>
  <c r="S4" i="5"/>
  <c r="T5" i="5"/>
  <c r="T4" i="5"/>
  <c r="R5" i="5"/>
  <c r="U5" i="5"/>
  <c r="T6" i="5"/>
  <c r="S8" i="5"/>
  <c r="R4" i="5"/>
  <c r="S6" i="5"/>
  <c r="R7" i="5"/>
  <c r="U7" i="5"/>
  <c r="T8" i="5"/>
  <c r="I35" i="10"/>
  <c r="AE8" i="5" s="1"/>
  <c r="G35" i="10"/>
  <c r="AD8" i="5" s="1"/>
  <c r="G29" i="10"/>
  <c r="AD7" i="5" s="1"/>
  <c r="AC7" i="5"/>
  <c r="AE5" i="5"/>
  <c r="AD5" i="5"/>
  <c r="AC5" i="5"/>
  <c r="AC4" i="5"/>
  <c r="AH8" i="5"/>
  <c r="AF7" i="5"/>
  <c r="AG7" i="5"/>
  <c r="AH7" i="5"/>
  <c r="AG6" i="5"/>
  <c r="AF5" i="5"/>
  <c r="AG5" i="5"/>
  <c r="AH5" i="5"/>
  <c r="AF4" i="5"/>
  <c r="P8" i="5"/>
  <c r="O5" i="5"/>
  <c r="Q5" i="5"/>
  <c r="P5" i="5"/>
  <c r="Q4" i="5"/>
  <c r="O6" i="5"/>
  <c r="Q6" i="5"/>
  <c r="O8" i="5"/>
  <c r="N35" i="9"/>
  <c r="Q8" i="5" s="1"/>
  <c r="P4" i="5"/>
  <c r="H35" i="9"/>
  <c r="N8" i="5" s="1"/>
  <c r="M8" i="5"/>
  <c r="L8" i="5"/>
  <c r="N7" i="5"/>
  <c r="L7" i="5"/>
  <c r="M7" i="5"/>
  <c r="M6" i="5"/>
  <c r="L6" i="5"/>
  <c r="M5" i="5"/>
  <c r="L5" i="5"/>
  <c r="M4" i="5"/>
  <c r="L4" i="5"/>
  <c r="N5" i="5" l="1"/>
  <c r="N6" i="5"/>
  <c r="K43" i="12"/>
  <c r="K44" i="12" s="1"/>
  <c r="I43" i="12"/>
  <c r="I44" i="12" s="1"/>
  <c r="L42" i="10"/>
  <c r="J42" i="10"/>
  <c r="K41" i="9"/>
  <c r="I41" i="9"/>
  <c r="R12" i="1" l="1"/>
  <c r="S12" i="1"/>
  <c r="U22" i="1" l="1"/>
  <c r="U25" i="1" s="1"/>
  <c r="S22" i="1"/>
  <c r="R36" i="1"/>
  <c r="P24" i="1"/>
  <c r="N36" i="1"/>
  <c r="N30" i="1"/>
  <c r="N31" i="1" s="1"/>
  <c r="N24" i="1"/>
  <c r="N25" i="1" s="1"/>
  <c r="L36" i="1"/>
  <c r="L30" i="1"/>
  <c r="J36" i="1"/>
  <c r="J37" i="1" s="1"/>
  <c r="J30" i="1"/>
  <c r="H36" i="1"/>
  <c r="H30" i="1"/>
  <c r="H31" i="1" s="1"/>
  <c r="F36" i="1"/>
  <c r="F24" i="1"/>
  <c r="F18" i="1"/>
  <c r="F19" i="1" s="1"/>
  <c r="U12" i="1"/>
  <c r="R13" i="1"/>
  <c r="S13" i="1" l="1"/>
  <c r="I4" i="5" s="1"/>
  <c r="U13" i="1"/>
  <c r="J4" i="5" s="1"/>
  <c r="K4" i="5"/>
  <c r="H4" i="5"/>
  <c r="G4" i="5"/>
  <c r="H25" i="1"/>
  <c r="L25" i="1"/>
  <c r="P25" i="1"/>
  <c r="G6" i="5" s="1"/>
  <c r="F25" i="1"/>
  <c r="S25" i="1"/>
  <c r="I6" i="5" s="1"/>
  <c r="K5" i="5"/>
  <c r="F6" i="5"/>
  <c r="R25" i="1"/>
  <c r="H6" i="5" s="1"/>
  <c r="J6" i="5"/>
  <c r="K6" i="5"/>
  <c r="J31" i="1"/>
  <c r="P31" i="1"/>
  <c r="G7" i="5" s="1"/>
  <c r="S31" i="1"/>
  <c r="I7" i="5" s="1"/>
  <c r="U31" i="1"/>
  <c r="J7" i="5" s="1"/>
  <c r="F37" i="1"/>
  <c r="H37" i="1"/>
  <c r="L37" i="1"/>
  <c r="N37" i="1"/>
  <c r="F8" i="5" s="1"/>
  <c r="G8" i="5"/>
  <c r="R37" i="1"/>
  <c r="H8" i="5" s="1"/>
  <c r="S37" i="1"/>
  <c r="I8" i="5" s="1"/>
  <c r="U37" i="1"/>
  <c r="J8" i="5" s="1"/>
  <c r="K7" i="5"/>
  <c r="K8" i="5"/>
  <c r="R31" i="1"/>
  <c r="H7" i="5" s="1"/>
  <c r="J19" i="1"/>
  <c r="L19" i="1"/>
  <c r="P19" i="1"/>
  <c r="G5" i="5" s="1"/>
  <c r="S19" i="1"/>
  <c r="I5" i="5" s="1"/>
  <c r="J5" i="5"/>
  <c r="R19" i="1"/>
  <c r="H5" i="5" s="1"/>
  <c r="F7" i="5"/>
  <c r="L31" i="1"/>
  <c r="H19" i="1"/>
  <c r="F4" i="5" l="1"/>
  <c r="F5" i="5"/>
  <c r="K44" i="1"/>
  <c r="O44" i="1"/>
  <c r="Q44" i="1"/>
  <c r="E44" i="1"/>
  <c r="T44" i="1"/>
  <c r="M44" i="1" l="1"/>
  <c r="E7" i="5"/>
  <c r="E6" i="5"/>
  <c r="E5" i="5"/>
  <c r="E4" i="5"/>
  <c r="D7" i="5"/>
  <c r="D6" i="5"/>
  <c r="D5" i="5"/>
  <c r="D4" i="5"/>
  <c r="C7" i="5"/>
  <c r="C6" i="5"/>
  <c r="C5" i="5"/>
  <c r="C4" i="5"/>
  <c r="B7" i="5"/>
  <c r="B6" i="5"/>
  <c r="B5" i="5"/>
  <c r="B4" i="5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K18" i="4"/>
  <c r="Q18" i="4"/>
  <c r="O18" i="4"/>
  <c r="M18" i="4"/>
  <c r="I18" i="4"/>
  <c r="G18" i="4"/>
  <c r="E18" i="4"/>
  <c r="C18" i="4"/>
  <c r="R17" i="4"/>
  <c r="P17" i="4"/>
  <c r="N17" i="4"/>
  <c r="J17" i="4"/>
  <c r="H17" i="4"/>
  <c r="F17" i="4"/>
  <c r="D17" i="4"/>
  <c r="R16" i="4"/>
  <c r="P16" i="4"/>
  <c r="N16" i="4"/>
  <c r="J16" i="4"/>
  <c r="H16" i="4"/>
  <c r="F16" i="4"/>
  <c r="D16" i="4"/>
  <c r="R15" i="4"/>
  <c r="P15" i="4"/>
  <c r="N15" i="4"/>
  <c r="J15" i="4"/>
  <c r="H15" i="4"/>
  <c r="F15" i="4"/>
  <c r="D15" i="4"/>
  <c r="R14" i="4"/>
  <c r="P14" i="4"/>
  <c r="N14" i="4"/>
  <c r="J14" i="4"/>
  <c r="H14" i="4"/>
  <c r="F14" i="4"/>
  <c r="D14" i="4"/>
  <c r="R13" i="4"/>
  <c r="P13" i="4"/>
  <c r="N13" i="4"/>
  <c r="J13" i="4"/>
  <c r="H13" i="4"/>
  <c r="F13" i="4"/>
  <c r="D13" i="4"/>
  <c r="R12" i="4"/>
  <c r="P12" i="4"/>
  <c r="N12" i="4"/>
  <c r="J12" i="4"/>
  <c r="H12" i="4"/>
  <c r="F12" i="4"/>
  <c r="D12" i="4"/>
  <c r="R11" i="4"/>
  <c r="P11" i="4"/>
  <c r="N11" i="4"/>
  <c r="J11" i="4"/>
  <c r="H11" i="4"/>
  <c r="F11" i="4"/>
  <c r="D11" i="4"/>
  <c r="R10" i="4"/>
  <c r="P10" i="4"/>
  <c r="N10" i="4"/>
  <c r="J10" i="4"/>
  <c r="H10" i="4"/>
  <c r="F10" i="4"/>
  <c r="D10" i="4"/>
  <c r="R9" i="4"/>
  <c r="P9" i="4"/>
  <c r="N9" i="4"/>
  <c r="J9" i="4"/>
  <c r="H9" i="4"/>
  <c r="F9" i="4"/>
  <c r="D9" i="4"/>
  <c r="R8" i="4"/>
  <c r="P8" i="4"/>
  <c r="N8" i="4"/>
  <c r="J8" i="4"/>
  <c r="H8" i="4"/>
  <c r="F8" i="4"/>
  <c r="D8" i="4"/>
  <c r="R7" i="4"/>
  <c r="P7" i="4"/>
  <c r="N7" i="4"/>
  <c r="J7" i="4"/>
  <c r="H7" i="4"/>
  <c r="F7" i="4"/>
  <c r="D7" i="4"/>
  <c r="R6" i="4"/>
  <c r="P6" i="4"/>
  <c r="N6" i="4"/>
  <c r="J6" i="4"/>
  <c r="H6" i="4"/>
  <c r="F6" i="4"/>
  <c r="D6" i="4"/>
  <c r="R5" i="4"/>
  <c r="P5" i="4"/>
  <c r="N5" i="4"/>
  <c r="J5" i="4"/>
  <c r="H5" i="4"/>
  <c r="F5" i="4"/>
  <c r="D5" i="4"/>
  <c r="R4" i="4"/>
  <c r="P4" i="4"/>
  <c r="N4" i="4"/>
  <c r="J4" i="4"/>
  <c r="H4" i="4"/>
  <c r="F4" i="4"/>
  <c r="D4" i="4"/>
  <c r="E8" i="5"/>
  <c r="D8" i="5"/>
  <c r="C8" i="5"/>
  <c r="B8" i="5"/>
  <c r="I44" i="1"/>
  <c r="G44" i="1"/>
  <c r="L18" i="4" l="1"/>
  <c r="H18" i="4"/>
  <c r="R18" i="4"/>
  <c r="F18" i="4"/>
  <c r="P18" i="4"/>
  <c r="J18" i="4"/>
  <c r="D18" i="4"/>
  <c r="N18" i="4"/>
  <c r="M40" i="9" l="1"/>
  <c r="M42" i="9" s="1"/>
  <c r="J41" i="10"/>
  <c r="J43" i="10" s="1"/>
  <c r="I40" i="9"/>
  <c r="I42" i="9" s="1"/>
  <c r="H41" i="10"/>
  <c r="H43" i="10" s="1"/>
  <c r="G40" i="9"/>
  <c r="G42" i="9" s="1"/>
  <c r="F41" i="10"/>
  <c r="F43" i="10" s="1"/>
  <c r="E40" i="9"/>
  <c r="E42" i="9" s="1"/>
  <c r="L41" i="10"/>
  <c r="L43" i="10" s="1"/>
  <c r="D41" i="10"/>
  <c r="D43" i="10" s="1"/>
  <c r="K40" i="9"/>
  <c r="K42" i="9" s="1"/>
  <c r="C40" i="9"/>
  <c r="C42" i="9" s="1"/>
  <c r="T43" i="1"/>
  <c r="T45" i="1" s="1"/>
  <c r="O43" i="1"/>
  <c r="O45" i="1" s="1"/>
  <c r="Q43" i="1"/>
  <c r="Q45" i="1" s="1"/>
  <c r="G43" i="1"/>
  <c r="G45" i="1" s="1"/>
  <c r="E43" i="1"/>
  <c r="E45" i="1" s="1"/>
  <c r="K43" i="1"/>
  <c r="K45" i="1" s="1"/>
  <c r="M43" i="1"/>
  <c r="M45" i="1" s="1"/>
  <c r="I43" i="1"/>
  <c r="I45" i="1" s="1"/>
</calcChain>
</file>

<file path=xl/sharedStrings.xml><?xml version="1.0" encoding="utf-8"?>
<sst xmlns="http://schemas.openxmlformats.org/spreadsheetml/2006/main" count="944" uniqueCount="95">
  <si>
    <t>ПОНЕДЕЛЬНИК</t>
  </si>
  <si>
    <t>Литературное чтение</t>
  </si>
  <si>
    <t>Окружающий мир</t>
  </si>
  <si>
    <t>Физическая культура</t>
  </si>
  <si>
    <t>Музыка</t>
  </si>
  <si>
    <t>Русский язык</t>
  </si>
  <si>
    <t>Математика</t>
  </si>
  <si>
    <t>Информатика</t>
  </si>
  <si>
    <t>ИЗО</t>
  </si>
  <si>
    <t>Технология</t>
  </si>
  <si>
    <t>ВТОРНИК</t>
  </si>
  <si>
    <t>СРЕДА</t>
  </si>
  <si>
    <t>ЧЕТВЕРГ</t>
  </si>
  <si>
    <t>ПЯТНИЦА</t>
  </si>
  <si>
    <t>Риторика</t>
  </si>
  <si>
    <t>СУББОТА</t>
  </si>
  <si>
    <t>ОРКиСЭ</t>
  </si>
  <si>
    <t>Мир деятельности</t>
  </si>
  <si>
    <t xml:space="preserve">Шкала трудности предметов для 1-4 классов </t>
  </si>
  <si>
    <t>Общеобразовательные предметы</t>
  </si>
  <si>
    <t>Иностранный  язык</t>
  </si>
  <si>
    <t xml:space="preserve">Истоки  </t>
  </si>
  <si>
    <t xml:space="preserve">ИЗО </t>
  </si>
  <si>
    <t>1-е классы</t>
  </si>
  <si>
    <t>н/н</t>
  </si>
  <si>
    <t>Б</t>
  </si>
  <si>
    <t>Понедельник</t>
  </si>
  <si>
    <t>Вторник</t>
  </si>
  <si>
    <t>Среда</t>
  </si>
  <si>
    <t>Четверг</t>
  </si>
  <si>
    <t>Пятница</t>
  </si>
  <si>
    <t>Суббота</t>
  </si>
  <si>
    <t>День недели</t>
  </si>
  <si>
    <t>№</t>
  </si>
  <si>
    <t>2-е классы</t>
  </si>
  <si>
    <t>3а,г класс</t>
  </si>
  <si>
    <t>4д,е класс</t>
  </si>
  <si>
    <t>1-А</t>
  </si>
  <si>
    <t>1-Б</t>
  </si>
  <si>
    <t>1-В</t>
  </si>
  <si>
    <t>1-Г</t>
  </si>
  <si>
    <t>1-Д</t>
  </si>
  <si>
    <t>2-А</t>
  </si>
  <si>
    <t>2-Б</t>
  </si>
  <si>
    <t>2-В</t>
  </si>
  <si>
    <t>2-Д</t>
  </si>
  <si>
    <t>3-Д</t>
  </si>
  <si>
    <t>3-А</t>
  </si>
  <si>
    <t>3-Б</t>
  </si>
  <si>
    <t>3-В</t>
  </si>
  <si>
    <t>4-А</t>
  </si>
  <si>
    <t>4-В</t>
  </si>
  <si>
    <t>Английский</t>
  </si>
  <si>
    <t xml:space="preserve">3 а,б,в,г класс  </t>
  </si>
  <si>
    <t>4б,в класс</t>
  </si>
  <si>
    <t>4а,б,в,г класс</t>
  </si>
  <si>
    <t>2д,3д класс</t>
  </si>
  <si>
    <t>1-Е</t>
  </si>
  <si>
    <t>2-Г</t>
  </si>
  <si>
    <t>1-З</t>
  </si>
  <si>
    <t>1-К</t>
  </si>
  <si>
    <t>Графический анализ расписания уроков   на 1полугодие 2018-2019 учебный год</t>
  </si>
  <si>
    <t>общеобразовательные классы</t>
  </si>
  <si>
    <t>Классы (ОВЗ)</t>
  </si>
  <si>
    <t>Итого</t>
  </si>
  <si>
    <t>2-И</t>
  </si>
  <si>
    <t>3-И</t>
  </si>
  <si>
    <t>Родной язык/ литературное чтение на родном языке</t>
  </si>
  <si>
    <t>ОРКСЭ</t>
  </si>
  <si>
    <t>Литературное чтение на родном языке</t>
  </si>
  <si>
    <t>2-Е</t>
  </si>
  <si>
    <t>4-Б</t>
  </si>
  <si>
    <t>3-Г</t>
  </si>
  <si>
    <t>музыка</t>
  </si>
  <si>
    <t>ь</t>
  </si>
  <si>
    <t>3-Е</t>
  </si>
  <si>
    <t>1*-Ж</t>
  </si>
  <si>
    <t>2-З</t>
  </si>
  <si>
    <t>3-Ж</t>
  </si>
  <si>
    <t>4-М</t>
  </si>
  <si>
    <t>4-г</t>
  </si>
  <si>
    <t>4-д</t>
  </si>
  <si>
    <t>4-и</t>
  </si>
  <si>
    <t>4-к</t>
  </si>
  <si>
    <t>Литературное чтение на родном языке/родной язык</t>
  </si>
  <si>
    <t>Литературное чтение на родном языке/ родной язык</t>
  </si>
  <si>
    <t>Приложение к приказу</t>
  </si>
  <si>
    <t>от___________ № НШ30-13-     /2</t>
  </si>
  <si>
    <t>РАСПИСАНИЕ УРОКОВ НА 2022-2023 учебный год (1классы)</t>
  </si>
  <si>
    <t>РАСПИСАНИЕ УРОКОВ НА  2022-2023 учебный год (2 классы )</t>
  </si>
  <si>
    <t>Курс ВД Разговоры о важном</t>
  </si>
  <si>
    <t>Английский язык</t>
  </si>
  <si>
    <t>РАСПИСАНИЕ УРОКОВ НА   2022-2023 учебный год (3 классы )</t>
  </si>
  <si>
    <t>РАСПИСАНИЕ УРОКОВ НА  2022-2023 учебный год (4 классы )</t>
  </si>
  <si>
    <t>РАСПИСАНИЕ УРОКОВ НА 2022-2023 учебный год (классы с организацией обучения по АООП НОО)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</si>
</sst>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color theme="1"/>
      <name val="Calibri"/>
      <family val="2"/>
      <charset val="204"/>
      <scheme val="minor"/>
    </font>
    <font>
      <b/>
      <sz val="10"/>
      <color rgb="FF0000CC"/>
      <name val="Times New Roman"/>
      <family val="1"/>
      <charset val="204"/>
    </font>
    <font>
      <b/>
      <sz val="16"/>
      <color rgb="FF0000C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rgb="FF0000CC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6"/>
      <color rgb="FF0000CC"/>
      <name val="Times New Roman"/>
      <family val="1"/>
      <charset val="204"/>
    </font>
    <font>
      <sz val="7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800000"/>
      <name val="Times New Roman"/>
      <family val="1"/>
      <charset val="204"/>
    </font>
    <font>
      <sz val="8"/>
      <color rgb="FF3333FF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rgb="FF3333FF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FF"/>
      <name val="Times New Roman"/>
      <family val="1"/>
      <charset val="204"/>
    </font>
    <font>
      <sz val="11"/>
      <color rgb="FF800000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6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800080"/>
      <name val="Times New Roman"/>
      <family val="1"/>
      <charset val="204"/>
    </font>
    <font>
      <sz val="10"/>
      <color rgb="FF3333FF"/>
      <name val="Times New Roman"/>
      <family val="1"/>
      <charset val="204"/>
    </font>
    <font>
      <sz val="11"/>
      <color theme="3"/>
      <name val="Times New Roman"/>
      <family val="1"/>
      <charset val="204"/>
    </font>
    <font>
      <sz val="11"/>
      <color theme="5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0"/>
      <color rgb="FFCC0066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6600CC"/>
      <name val="Times New Roman"/>
      <family val="1"/>
      <charset val="204"/>
    </font>
    <font>
      <sz val="8"/>
      <color theme="3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theme="5"/>
      <name val="Times New Roman"/>
      <family val="1"/>
      <charset val="204"/>
    </font>
    <font>
      <b/>
      <sz val="10"/>
      <color rgb="FF800000"/>
      <name val="Times New Roman"/>
      <family val="1"/>
      <charset val="204"/>
    </font>
    <font>
      <sz val="10"/>
      <color theme="8" tint="-0.499984740745262"/>
      <name val="Times New Roman"/>
      <family val="1"/>
      <charset val="204"/>
    </font>
    <font>
      <b/>
      <sz val="6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7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theme="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FF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CC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rgb="FF3333FF"/>
      <name val="Times New Roman"/>
      <family val="1"/>
      <charset val="204"/>
    </font>
    <font>
      <b/>
      <sz val="16"/>
      <color rgb="FF3333FF"/>
      <name val="Times New Roman"/>
      <family val="1"/>
      <charset val="204"/>
    </font>
    <font>
      <b/>
      <sz val="6"/>
      <color rgb="FF3333FF"/>
      <name val="Times New Roman"/>
      <family val="1"/>
      <charset val="204"/>
    </font>
    <font>
      <b/>
      <sz val="8"/>
      <color rgb="FF3333F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00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2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/>
    <xf numFmtId="0" fontId="3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Fill="1" applyBorder="1"/>
    <xf numFmtId="0" fontId="7" fillId="0" borderId="0" xfId="0" applyFont="1" applyAlignment="1">
      <alignment horizontal="center"/>
    </xf>
    <xf numFmtId="0" fontId="0" fillId="4" borderId="0" xfId="0" applyFill="1"/>
    <xf numFmtId="0" fontId="15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4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top" wrapText="1"/>
    </xf>
    <xf numFmtId="0" fontId="24" fillId="0" borderId="5" xfId="0" applyFont="1" applyFill="1" applyBorder="1" applyAlignment="1">
      <alignment horizontal="left" wrapText="1"/>
    </xf>
    <xf numFmtId="0" fontId="21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22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center"/>
    </xf>
    <xf numFmtId="0" fontId="0" fillId="4" borderId="0" xfId="0" applyFont="1" applyFill="1"/>
    <xf numFmtId="0" fontId="11" fillId="0" borderId="0" xfId="0" applyFont="1"/>
    <xf numFmtId="0" fontId="26" fillId="0" borderId="1" xfId="0" applyFont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vertical="center"/>
    </xf>
    <xf numFmtId="0" fontId="31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vertical="center"/>
    </xf>
    <xf numFmtId="0" fontId="34" fillId="0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6" borderId="1" xfId="0" applyFont="1" applyFill="1" applyBorder="1"/>
    <xf numFmtId="0" fontId="9" fillId="6" borderId="1" xfId="0" applyFont="1" applyFill="1" applyBorder="1" applyAlignment="1"/>
    <xf numFmtId="0" fontId="9" fillId="6" borderId="1" xfId="0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5" fillId="0" borderId="0" xfId="0" applyFont="1"/>
    <xf numFmtId="0" fontId="39" fillId="0" borderId="1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43" fillId="0" borderId="2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vertical="center"/>
    </xf>
    <xf numFmtId="0" fontId="37" fillId="5" borderId="0" xfId="0" applyFont="1" applyFill="1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0" fontId="41" fillId="7" borderId="1" xfId="0" applyFont="1" applyFill="1" applyBorder="1" applyAlignment="1">
      <alignment vertical="center"/>
    </xf>
    <xf numFmtId="0" fontId="41" fillId="8" borderId="1" xfId="0" applyFont="1" applyFill="1" applyBorder="1" applyAlignment="1">
      <alignment vertical="center"/>
    </xf>
    <xf numFmtId="0" fontId="41" fillId="4" borderId="1" xfId="0" applyFont="1" applyFill="1" applyBorder="1" applyAlignment="1">
      <alignment horizontal="left" vertical="center" wrapText="1"/>
    </xf>
    <xf numFmtId="0" fontId="30" fillId="5" borderId="4" xfId="0" applyFont="1" applyFill="1" applyBorder="1" applyAlignment="1">
      <alignment vertical="center"/>
    </xf>
    <xf numFmtId="0" fontId="45" fillId="5" borderId="1" xfId="0" applyFont="1" applyFill="1" applyBorder="1" applyAlignment="1">
      <alignment vertical="center"/>
    </xf>
    <xf numFmtId="0" fontId="41" fillId="6" borderId="1" xfId="0" applyFont="1" applyFill="1" applyBorder="1" applyAlignment="1">
      <alignment vertical="center" wrapText="1"/>
    </xf>
    <xf numFmtId="0" fontId="38" fillId="8" borderId="1" xfId="0" applyFont="1" applyFill="1" applyBorder="1" applyAlignment="1">
      <alignment vertical="center"/>
    </xf>
    <xf numFmtId="0" fontId="38" fillId="0" borderId="1" xfId="0" applyFont="1" applyBorder="1" applyAlignment="1">
      <alignment vertical="center" wrapText="1"/>
    </xf>
    <xf numFmtId="0" fontId="39" fillId="0" borderId="0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8" fillId="7" borderId="1" xfId="0" applyFont="1" applyFill="1" applyBorder="1" applyAlignment="1">
      <alignment vertical="center"/>
    </xf>
    <xf numFmtId="0" fontId="40" fillId="5" borderId="1" xfId="0" applyFont="1" applyFill="1" applyBorder="1" applyAlignment="1">
      <alignment horizontal="left" vertical="center" wrapText="1"/>
    </xf>
    <xf numFmtId="0" fontId="38" fillId="7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38" fillId="5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15" fillId="5" borderId="0" xfId="0" applyFont="1" applyFill="1"/>
    <xf numFmtId="0" fontId="15" fillId="0" borderId="0" xfId="0" applyFont="1" applyBorder="1"/>
    <xf numFmtId="0" fontId="7" fillId="0" borderId="0" xfId="0" applyFont="1" applyBorder="1"/>
    <xf numFmtId="0" fontId="67" fillId="0" borderId="0" xfId="0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41" fillId="5" borderId="1" xfId="0" applyFont="1" applyFill="1" applyBorder="1" applyAlignment="1">
      <alignment horizontal="left" vertical="center" wrapText="1"/>
    </xf>
    <xf numFmtId="0" fontId="42" fillId="5" borderId="0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vertical="center" wrapText="1"/>
    </xf>
    <xf numFmtId="0" fontId="31" fillId="5" borderId="1" xfId="0" applyFont="1" applyFill="1" applyBorder="1" applyAlignment="1">
      <alignment horizontal="left" vertical="center" wrapText="1"/>
    </xf>
    <xf numFmtId="0" fontId="0" fillId="5" borderId="0" xfId="0" applyFont="1" applyFill="1" applyBorder="1" applyAlignment="1">
      <alignment horizontal="center" vertical="center"/>
    </xf>
    <xf numFmtId="0" fontId="44" fillId="5" borderId="1" xfId="0" applyFont="1" applyFill="1" applyBorder="1" applyAlignment="1">
      <alignment vertical="center" wrapText="1"/>
    </xf>
    <xf numFmtId="0" fontId="0" fillId="5" borderId="1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52" fillId="5" borderId="1" xfId="0" applyFont="1" applyFill="1" applyBorder="1" applyAlignment="1">
      <alignment vertical="center" wrapText="1"/>
    </xf>
    <xf numFmtId="0" fontId="15" fillId="0" borderId="1" xfId="0" applyFont="1" applyBorder="1"/>
    <xf numFmtId="0" fontId="39" fillId="5" borderId="0" xfId="0" applyFont="1" applyFill="1" applyBorder="1" applyAlignment="1">
      <alignment horizontal="center"/>
    </xf>
    <xf numFmtId="0" fontId="51" fillId="5" borderId="0" xfId="0" applyFont="1" applyFill="1" applyBorder="1" applyAlignment="1">
      <alignment horizontal="center"/>
    </xf>
    <xf numFmtId="0" fontId="39" fillId="5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39" fillId="0" borderId="21" xfId="0" applyFont="1" applyBorder="1" applyAlignment="1">
      <alignment horizontal="center"/>
    </xf>
    <xf numFmtId="0" fontId="7" fillId="2" borderId="23" xfId="0" applyFont="1" applyFill="1" applyBorder="1"/>
    <xf numFmtId="0" fontId="60" fillId="2" borderId="24" xfId="0" applyFont="1" applyFill="1" applyBorder="1" applyAlignment="1">
      <alignment vertical="center" wrapText="1"/>
    </xf>
    <xf numFmtId="0" fontId="64" fillId="2" borderId="25" xfId="0" applyFont="1" applyFill="1" applyBorder="1" applyAlignment="1">
      <alignment horizontal="center" vertical="center" wrapText="1"/>
    </xf>
    <xf numFmtId="0" fontId="64" fillId="2" borderId="25" xfId="0" applyFont="1" applyFill="1" applyBorder="1" applyAlignment="1">
      <alignment vertical="center" wrapText="1"/>
    </xf>
    <xf numFmtId="0" fontId="7" fillId="2" borderId="7" xfId="0" applyFont="1" applyFill="1" applyBorder="1"/>
    <xf numFmtId="0" fontId="20" fillId="2" borderId="23" xfId="0" applyFont="1" applyFill="1" applyBorder="1"/>
    <xf numFmtId="0" fontId="17" fillId="0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38" fillId="0" borderId="4" xfId="0" applyFont="1" applyBorder="1" applyAlignment="1">
      <alignment vertical="center" wrapText="1"/>
    </xf>
    <xf numFmtId="0" fontId="38" fillId="0" borderId="4" xfId="0" applyFont="1" applyBorder="1" applyAlignment="1">
      <alignment vertical="center"/>
    </xf>
    <xf numFmtId="0" fontId="38" fillId="7" borderId="4" xfId="0" applyFont="1" applyFill="1" applyBorder="1" applyAlignment="1">
      <alignment vertical="center"/>
    </xf>
    <xf numFmtId="0" fontId="40" fillId="0" borderId="4" xfId="0" applyFont="1" applyBorder="1" applyAlignment="1">
      <alignment horizontal="left" vertical="center" wrapText="1"/>
    </xf>
    <xf numFmtId="0" fontId="39" fillId="0" borderId="34" xfId="0" applyFont="1" applyBorder="1" applyAlignment="1">
      <alignment horizontal="center" vertical="center"/>
    </xf>
    <xf numFmtId="0" fontId="38" fillId="2" borderId="31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38" fillId="7" borderId="4" xfId="0" applyFont="1" applyFill="1" applyBorder="1" applyAlignment="1">
      <alignment vertical="center" wrapText="1"/>
    </xf>
    <xf numFmtId="0" fontId="38" fillId="0" borderId="4" xfId="0" applyFont="1" applyFill="1" applyBorder="1" applyAlignment="1">
      <alignment vertical="center" wrapText="1"/>
    </xf>
    <xf numFmtId="0" fontId="38" fillId="5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9" fillId="0" borderId="35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vertical="center" wrapText="1"/>
    </xf>
    <xf numFmtId="0" fontId="21" fillId="5" borderId="4" xfId="0" applyFont="1" applyFill="1" applyBorder="1" applyAlignment="1">
      <alignment vertical="center" wrapText="1"/>
    </xf>
    <xf numFmtId="0" fontId="45" fillId="5" borderId="4" xfId="0" applyFont="1" applyFill="1" applyBorder="1" applyAlignment="1">
      <alignment vertical="center"/>
    </xf>
    <xf numFmtId="0" fontId="29" fillId="5" borderId="4" xfId="0" applyFont="1" applyFill="1" applyBorder="1" applyAlignment="1">
      <alignment vertical="center" wrapText="1"/>
    </xf>
    <xf numFmtId="0" fontId="21" fillId="5" borderId="4" xfId="0" applyFont="1" applyFill="1" applyBorder="1" applyAlignment="1">
      <alignment horizontal="left" vertical="center" wrapText="1"/>
    </xf>
    <xf numFmtId="0" fontId="37" fillId="5" borderId="34" xfId="0" applyFont="1" applyFill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21" fillId="5" borderId="4" xfId="0" applyFont="1" applyFill="1" applyBorder="1" applyAlignment="1">
      <alignment vertical="center"/>
    </xf>
    <xf numFmtId="0" fontId="9" fillId="9" borderId="6" xfId="0" applyFont="1" applyFill="1" applyBorder="1" applyAlignment="1">
      <alignment horizontal="center" vertical="center" wrapText="1"/>
    </xf>
    <xf numFmtId="0" fontId="41" fillId="5" borderId="4" xfId="0" applyFont="1" applyFill="1" applyBorder="1" applyAlignment="1">
      <alignment horizontal="left" vertical="center" wrapText="1"/>
    </xf>
    <xf numFmtId="0" fontId="28" fillId="0" borderId="5" xfId="0" applyFont="1" applyBorder="1" applyAlignment="1">
      <alignment vertical="center"/>
    </xf>
    <xf numFmtId="0" fontId="31" fillId="0" borderId="5" xfId="0" applyFont="1" applyBorder="1" applyAlignment="1">
      <alignment horizontal="left" vertical="center" wrapText="1"/>
    </xf>
    <xf numFmtId="0" fontId="33" fillId="0" borderId="5" xfId="0" applyFont="1" applyBorder="1" applyAlignment="1">
      <alignment vertical="center"/>
    </xf>
    <xf numFmtId="0" fontId="34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21" fillId="2" borderId="24" xfId="0" applyFont="1" applyFill="1" applyBorder="1" applyAlignment="1">
      <alignment vertical="center" wrapText="1"/>
    </xf>
    <xf numFmtId="0" fontId="11" fillId="2" borderId="25" xfId="0" applyFont="1" applyFill="1" applyBorder="1" applyAlignment="1">
      <alignment vertical="center" wrapText="1"/>
    </xf>
    <xf numFmtId="0" fontId="11" fillId="2" borderId="36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wrapText="1"/>
    </xf>
    <xf numFmtId="0" fontId="38" fillId="2" borderId="0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0" fontId="57" fillId="2" borderId="6" xfId="0" applyFont="1" applyFill="1" applyBorder="1" applyAlignment="1">
      <alignment wrapText="1"/>
    </xf>
    <xf numFmtId="0" fontId="38" fillId="2" borderId="24" xfId="0" applyFont="1" applyFill="1" applyBorder="1" applyAlignment="1">
      <alignment wrapText="1"/>
    </xf>
    <xf numFmtId="0" fontId="71" fillId="2" borderId="1" xfId="0" applyFont="1" applyFill="1" applyBorder="1" applyAlignment="1">
      <alignment horizontal="center"/>
    </xf>
    <xf numFmtId="0" fontId="71" fillId="2" borderId="11" xfId="0" applyFont="1" applyFill="1" applyBorder="1" applyAlignment="1">
      <alignment horizontal="center"/>
    </xf>
    <xf numFmtId="0" fontId="71" fillId="2" borderId="18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73" fillId="0" borderId="0" xfId="0" applyFont="1" applyBorder="1" applyAlignment="1">
      <alignment horizontal="center" vertical="center"/>
    </xf>
    <xf numFmtId="0" fontId="72" fillId="0" borderId="0" xfId="0" applyFont="1" applyBorder="1"/>
    <xf numFmtId="0" fontId="73" fillId="0" borderId="1" xfId="0" applyFont="1" applyBorder="1" applyAlignment="1">
      <alignment horizontal="center" vertical="center"/>
    </xf>
    <xf numFmtId="0" fontId="38" fillId="0" borderId="1" xfId="0" applyFont="1" applyFill="1" applyBorder="1" applyAlignment="1">
      <alignment vertical="center" wrapText="1"/>
    </xf>
    <xf numFmtId="0" fontId="73" fillId="0" borderId="41" xfId="0" applyFont="1" applyBorder="1" applyAlignment="1">
      <alignment horizontal="center" vertical="center"/>
    </xf>
    <xf numFmtId="0" fontId="39" fillId="0" borderId="41" xfId="0" applyFont="1" applyBorder="1" applyAlignment="1">
      <alignment horizontal="center"/>
    </xf>
    <xf numFmtId="0" fontId="38" fillId="8" borderId="2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vertical="center" wrapText="1"/>
    </xf>
    <xf numFmtId="0" fontId="50" fillId="8" borderId="21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21" fillId="2" borderId="9" xfId="0" applyFont="1" applyFill="1" applyBorder="1" applyAlignment="1">
      <alignment vertical="center" wrapText="1"/>
    </xf>
    <xf numFmtId="0" fontId="11" fillId="2" borderId="33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/>
    </xf>
    <xf numFmtId="0" fontId="9" fillId="9" borderId="33" xfId="0" applyFont="1" applyFill="1" applyBorder="1" applyAlignment="1">
      <alignment horizontal="center" vertical="center" wrapText="1"/>
    </xf>
    <xf numFmtId="0" fontId="43" fillId="5" borderId="3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vertical="top" wrapText="1"/>
    </xf>
    <xf numFmtId="0" fontId="0" fillId="5" borderId="6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4" fillId="0" borderId="41" xfId="0" applyFont="1" applyBorder="1"/>
    <xf numFmtId="0" fontId="18" fillId="2" borderId="6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/>
    </xf>
    <xf numFmtId="0" fontId="21" fillId="5" borderId="5" xfId="0" applyFont="1" applyFill="1" applyBorder="1" applyAlignment="1">
      <alignment horizontal="left" vertical="center" wrapText="1"/>
    </xf>
    <xf numFmtId="0" fontId="21" fillId="5" borderId="32" xfId="0" applyFont="1" applyFill="1" applyBorder="1" applyAlignment="1">
      <alignment vertical="center"/>
    </xf>
    <xf numFmtId="0" fontId="41" fillId="5" borderId="1" xfId="0" applyFont="1" applyFill="1" applyBorder="1" applyAlignment="1">
      <alignment vertical="center" wrapText="1"/>
    </xf>
    <xf numFmtId="0" fontId="61" fillId="8" borderId="0" xfId="0" applyFont="1" applyFill="1" applyBorder="1" applyAlignment="1">
      <alignment vertical="center"/>
    </xf>
    <xf numFmtId="0" fontId="66" fillId="0" borderId="0" xfId="0" applyFont="1" applyFill="1" applyBorder="1" applyAlignment="1">
      <alignment vertical="center" wrapText="1"/>
    </xf>
    <xf numFmtId="0" fontId="65" fillId="5" borderId="0" xfId="0" applyFont="1" applyFill="1" applyBorder="1" applyAlignment="1">
      <alignment vertical="center"/>
    </xf>
    <xf numFmtId="0" fontId="68" fillId="5" borderId="0" xfId="0" applyFont="1" applyFill="1" applyBorder="1" applyAlignment="1">
      <alignment vertical="center" wrapText="1"/>
    </xf>
    <xf numFmtId="0" fontId="60" fillId="5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0" fillId="5" borderId="0" xfId="0" applyFont="1" applyFill="1" applyBorder="1" applyAlignment="1">
      <alignment horizontal="left" vertical="center" wrapText="1"/>
    </xf>
    <xf numFmtId="0" fontId="62" fillId="5" borderId="0" xfId="0" applyFont="1" applyFill="1" applyBorder="1" applyAlignment="1">
      <alignment vertical="center"/>
    </xf>
    <xf numFmtId="0" fontId="63" fillId="5" borderId="0" xfId="0" applyFont="1" applyFill="1" applyBorder="1" applyAlignment="1">
      <alignment vertical="center" wrapText="1"/>
    </xf>
    <xf numFmtId="0" fontId="60" fillId="5" borderId="0" xfId="0" applyFont="1" applyFill="1" applyBorder="1" applyAlignment="1">
      <alignment vertical="center" wrapText="1"/>
    </xf>
    <xf numFmtId="0" fontId="64" fillId="0" borderId="0" xfId="0" applyFont="1" applyFill="1" applyBorder="1" applyAlignment="1">
      <alignment vertical="center" wrapText="1"/>
    </xf>
    <xf numFmtId="0" fontId="61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39" fillId="5" borderId="0" xfId="0" applyFont="1" applyFill="1" applyBorder="1" applyAlignment="1">
      <alignment horizontal="center" vertical="top"/>
    </xf>
    <xf numFmtId="0" fontId="0" fillId="5" borderId="0" xfId="0" applyFill="1" applyBorder="1"/>
    <xf numFmtId="0" fontId="56" fillId="5" borderId="0" xfId="0" applyFont="1" applyFill="1" applyBorder="1" applyAlignment="1">
      <alignment wrapText="1"/>
    </xf>
    <xf numFmtId="0" fontId="46" fillId="5" borderId="0" xfId="0" applyFont="1" applyFill="1" applyBorder="1" applyAlignment="1"/>
    <xf numFmtId="0" fontId="55" fillId="5" borderId="0" xfId="0" applyFont="1" applyFill="1" applyBorder="1" applyAlignment="1"/>
    <xf numFmtId="0" fontId="38" fillId="5" borderId="0" xfId="0" applyFont="1" applyFill="1" applyBorder="1" applyAlignment="1">
      <alignment horizontal="left" wrapText="1"/>
    </xf>
    <xf numFmtId="0" fontId="54" fillId="5" borderId="0" xfId="0" applyFont="1" applyFill="1" applyBorder="1" applyAlignment="1">
      <alignment wrapText="1"/>
    </xf>
    <xf numFmtId="0" fontId="7" fillId="5" borderId="0" xfId="0" applyFont="1" applyFill="1" applyBorder="1"/>
    <xf numFmtId="0" fontId="15" fillId="5" borderId="0" xfId="0" applyFont="1" applyFill="1" applyBorder="1"/>
    <xf numFmtId="0" fontId="38" fillId="5" borderId="0" xfId="0" applyFont="1" applyFill="1" applyBorder="1" applyAlignment="1">
      <alignment wrapText="1"/>
    </xf>
    <xf numFmtId="0" fontId="46" fillId="5" borderId="0" xfId="0" applyFont="1" applyFill="1" applyBorder="1" applyAlignment="1">
      <alignment vertical="top"/>
    </xf>
    <xf numFmtId="0" fontId="38" fillId="5" borderId="0" xfId="0" applyFont="1" applyFill="1" applyBorder="1" applyAlignment="1">
      <alignment vertical="top"/>
    </xf>
    <xf numFmtId="0" fontId="54" fillId="5" borderId="0" xfId="0" applyFont="1" applyFill="1" applyBorder="1" applyAlignment="1">
      <alignment vertical="top" wrapText="1"/>
    </xf>
    <xf numFmtId="0" fontId="58" fillId="5" borderId="0" xfId="0" applyFont="1" applyFill="1" applyBorder="1" applyAlignment="1">
      <alignment vertical="top"/>
    </xf>
    <xf numFmtId="0" fontId="15" fillId="0" borderId="4" xfId="0" applyFont="1" applyBorder="1" applyAlignment="1">
      <alignment horizontal="center" vertical="center"/>
    </xf>
    <xf numFmtId="0" fontId="30" fillId="5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left" vertical="center" wrapText="1"/>
    </xf>
    <xf numFmtId="0" fontId="48" fillId="5" borderId="0" xfId="0" applyFont="1" applyFill="1" applyBorder="1" applyAlignment="1">
      <alignment vertical="center" wrapText="1"/>
    </xf>
    <xf numFmtId="0" fontId="49" fillId="5" borderId="0" xfId="0" applyFont="1" applyFill="1" applyBorder="1" applyAlignment="1">
      <alignment vertical="center"/>
    </xf>
    <xf numFmtId="0" fontId="47" fillId="5" borderId="0" xfId="0" applyFont="1" applyFill="1" applyBorder="1" applyAlignment="1">
      <alignment vertical="center" wrapText="1"/>
    </xf>
    <xf numFmtId="0" fontId="21" fillId="5" borderId="0" xfId="0" applyFont="1" applyFill="1" applyBorder="1" applyAlignment="1">
      <alignment vertical="center"/>
    </xf>
    <xf numFmtId="0" fontId="41" fillId="5" borderId="0" xfId="0" applyFont="1" applyFill="1" applyBorder="1" applyAlignment="1">
      <alignment horizontal="left" vertical="center" wrapText="1"/>
    </xf>
    <xf numFmtId="0" fontId="41" fillId="5" borderId="0" xfId="0" applyFont="1" applyFill="1" applyBorder="1" applyAlignment="1">
      <alignment vertical="center" wrapText="1"/>
    </xf>
    <xf numFmtId="0" fontId="21" fillId="5" borderId="0" xfId="0" applyFont="1" applyFill="1" applyBorder="1" applyAlignment="1">
      <alignment vertical="center" wrapText="1"/>
    </xf>
    <xf numFmtId="0" fontId="40" fillId="5" borderId="0" xfId="0" applyFont="1" applyFill="1" applyBorder="1" applyAlignment="1">
      <alignment vertical="center" wrapText="1"/>
    </xf>
    <xf numFmtId="0" fontId="38" fillId="5" borderId="0" xfId="0" applyFont="1" applyFill="1" applyBorder="1" applyAlignment="1">
      <alignment horizontal="left" vertical="center" wrapText="1"/>
    </xf>
    <xf numFmtId="0" fontId="38" fillId="5" borderId="0" xfId="0" applyFont="1" applyFill="1" applyBorder="1" applyAlignment="1">
      <alignment vertical="center"/>
    </xf>
    <xf numFmtId="0" fontId="38" fillId="8" borderId="0" xfId="0" applyFont="1" applyFill="1" applyBorder="1" applyAlignment="1">
      <alignment vertical="center"/>
    </xf>
    <xf numFmtId="0" fontId="38" fillId="5" borderId="0" xfId="0" applyFont="1" applyFill="1" applyBorder="1" applyAlignment="1">
      <alignment vertical="top" wrapText="1"/>
    </xf>
    <xf numFmtId="0" fontId="38" fillId="8" borderId="0" xfId="0" applyFont="1" applyFill="1" applyBorder="1" applyAlignment="1">
      <alignment vertical="center" wrapText="1"/>
    </xf>
    <xf numFmtId="0" fontId="59" fillId="5" borderId="0" xfId="0" applyFont="1" applyFill="1" applyBorder="1"/>
    <xf numFmtId="0" fontId="10" fillId="5" borderId="0" xfId="0" applyFont="1" applyFill="1" applyBorder="1"/>
    <xf numFmtId="0" fontId="53" fillId="5" borderId="0" xfId="0" applyFont="1" applyFill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15" fillId="0" borderId="34" xfId="0" applyFont="1" applyBorder="1"/>
    <xf numFmtId="0" fontId="38" fillId="2" borderId="31" xfId="0" applyFont="1" applyFill="1" applyBorder="1" applyAlignment="1">
      <alignment wrapText="1"/>
    </xf>
    <xf numFmtId="0" fontId="2" fillId="2" borderId="36" xfId="0" applyFont="1" applyFill="1" applyBorder="1" applyAlignment="1">
      <alignment wrapText="1"/>
    </xf>
    <xf numFmtId="0" fontId="39" fillId="0" borderId="35" xfId="0" applyFont="1" applyBorder="1" applyAlignment="1">
      <alignment horizontal="center"/>
    </xf>
    <xf numFmtId="0" fontId="21" fillId="5" borderId="21" xfId="0" applyFont="1" applyFill="1" applyBorder="1" applyAlignment="1">
      <alignment vertical="center" wrapText="1"/>
    </xf>
    <xf numFmtId="0" fontId="21" fillId="5" borderId="21" xfId="0" applyFont="1" applyFill="1" applyBorder="1" applyAlignment="1">
      <alignment vertical="center"/>
    </xf>
    <xf numFmtId="0" fontId="9" fillId="2" borderId="36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/>
    </xf>
    <xf numFmtId="0" fontId="0" fillId="0" borderId="14" xfId="0" applyFill="1" applyBorder="1"/>
    <xf numFmtId="0" fontId="3" fillId="2" borderId="49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 vertical="center" wrapText="1"/>
    </xf>
    <xf numFmtId="0" fontId="22" fillId="0" borderId="53" xfId="0" applyFont="1" applyFill="1" applyBorder="1" applyAlignment="1">
      <alignment horizontal="center" vertical="center" wrapText="1"/>
    </xf>
    <xf numFmtId="0" fontId="17" fillId="0" borderId="54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0" fillId="0" borderId="48" xfId="0" applyFill="1" applyBorder="1"/>
    <xf numFmtId="0" fontId="0" fillId="0" borderId="41" xfId="0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wrapText="1"/>
    </xf>
    <xf numFmtId="0" fontId="39" fillId="0" borderId="34" xfId="0" applyFont="1" applyBorder="1" applyAlignment="1">
      <alignment horizontal="center"/>
    </xf>
    <xf numFmtId="0" fontId="2" fillId="2" borderId="33" xfId="0" applyFont="1" applyFill="1" applyBorder="1" applyAlignment="1">
      <alignment horizontal="center" wrapText="1"/>
    </xf>
    <xf numFmtId="0" fontId="37" fillId="0" borderId="41" xfId="0" applyFont="1" applyBorder="1"/>
    <xf numFmtId="0" fontId="67" fillId="0" borderId="41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0" fillId="0" borderId="29" xfId="0" applyFill="1" applyBorder="1"/>
    <xf numFmtId="0" fontId="3" fillId="2" borderId="52" xfId="0" applyFont="1" applyFill="1" applyBorder="1" applyAlignment="1">
      <alignment horizontal="center"/>
    </xf>
    <xf numFmtId="0" fontId="0" fillId="0" borderId="55" xfId="0" applyFill="1" applyBorder="1"/>
    <xf numFmtId="0" fontId="37" fillId="0" borderId="21" xfId="0" applyFont="1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11" fillId="9" borderId="36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vertical="center" wrapText="1"/>
    </xf>
    <xf numFmtId="0" fontId="21" fillId="5" borderId="46" xfId="0" applyFont="1" applyFill="1" applyBorder="1" applyAlignment="1">
      <alignment vertical="center" wrapText="1"/>
    </xf>
    <xf numFmtId="0" fontId="21" fillId="5" borderId="41" xfId="0" applyFont="1" applyFill="1" applyBorder="1" applyAlignment="1">
      <alignment vertical="center" wrapText="1"/>
    </xf>
    <xf numFmtId="0" fontId="17" fillId="5" borderId="52" xfId="0" applyFont="1" applyFill="1" applyBorder="1" applyAlignment="1">
      <alignment horizontal="center" vertical="center" wrapText="1"/>
    </xf>
    <xf numFmtId="0" fontId="22" fillId="5" borderId="53" xfId="0" applyFont="1" applyFill="1" applyBorder="1" applyAlignment="1">
      <alignment horizontal="center" vertical="center" wrapText="1"/>
    </xf>
    <xf numFmtId="0" fontId="74" fillId="0" borderId="34" xfId="0" applyFont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74" fillId="0" borderId="21" xfId="0" applyFont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 wrapText="1"/>
    </xf>
    <xf numFmtId="0" fontId="74" fillId="0" borderId="21" xfId="0" applyFont="1" applyBorder="1" applyAlignment="1">
      <alignment horizontal="center"/>
    </xf>
    <xf numFmtId="0" fontId="18" fillId="2" borderId="21" xfId="0" applyFont="1" applyFill="1" applyBorder="1" applyAlignment="1">
      <alignment horizontal="center" vertical="center" wrapText="1"/>
    </xf>
    <xf numFmtId="0" fontId="74" fillId="6" borderId="21" xfId="0" applyFont="1" applyFill="1" applyBorder="1" applyAlignment="1">
      <alignment horizontal="center" vertical="center"/>
    </xf>
    <xf numFmtId="0" fontId="74" fillId="0" borderId="41" xfId="0" applyFont="1" applyBorder="1" applyAlignment="1">
      <alignment horizontal="center" vertical="center"/>
    </xf>
    <xf numFmtId="0" fontId="20" fillId="2" borderId="7" xfId="0" applyFont="1" applyFill="1" applyBorder="1"/>
    <xf numFmtId="0" fontId="74" fillId="0" borderId="41" xfId="0" applyFont="1" applyBorder="1" applyAlignment="1">
      <alignment horizontal="center"/>
    </xf>
    <xf numFmtId="0" fontId="18" fillId="2" borderId="4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vertical="center" wrapText="1"/>
    </xf>
    <xf numFmtId="0" fontId="60" fillId="10" borderId="26" xfId="0" applyFont="1" applyFill="1" applyBorder="1" applyAlignment="1">
      <alignment vertical="center"/>
    </xf>
    <xf numFmtId="0" fontId="64" fillId="5" borderId="36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38" fillId="0" borderId="4" xfId="0" applyFont="1" applyBorder="1" applyAlignment="1">
      <alignment vertical="top" wrapText="1"/>
    </xf>
    <xf numFmtId="0" fontId="38" fillId="6" borderId="4" xfId="0" applyFont="1" applyFill="1" applyBorder="1" applyAlignment="1">
      <alignment vertical="center" wrapText="1"/>
    </xf>
    <xf numFmtId="0" fontId="39" fillId="0" borderId="33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vertical="center"/>
    </xf>
    <xf numFmtId="0" fontId="17" fillId="0" borderId="16" xfId="0" applyFont="1" applyFill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/>
    </xf>
    <xf numFmtId="0" fontId="38" fillId="5" borderId="18" xfId="0" applyFont="1" applyFill="1" applyBorder="1" applyAlignment="1">
      <alignment vertical="center" wrapText="1"/>
    </xf>
    <xf numFmtId="0" fontId="76" fillId="0" borderId="49" xfId="0" applyFont="1" applyFill="1" applyBorder="1" applyAlignment="1">
      <alignment horizontal="center" vertical="center" wrapText="1"/>
    </xf>
    <xf numFmtId="0" fontId="77" fillId="0" borderId="50" xfId="0" applyFont="1" applyFill="1" applyBorder="1" applyAlignment="1">
      <alignment horizontal="center" vertical="center" wrapText="1"/>
    </xf>
    <xf numFmtId="0" fontId="78" fillId="0" borderId="50" xfId="0" applyFont="1" applyFill="1" applyBorder="1" applyAlignment="1">
      <alignment horizontal="center" vertical="center" wrapText="1"/>
    </xf>
    <xf numFmtId="0" fontId="76" fillId="0" borderId="50" xfId="0" applyFont="1" applyFill="1" applyBorder="1" applyAlignment="1">
      <alignment horizontal="center" vertical="center" wrapText="1"/>
    </xf>
    <xf numFmtId="0" fontId="38" fillId="5" borderId="5" xfId="0" applyFont="1" applyFill="1" applyBorder="1" applyAlignment="1">
      <alignment vertical="center" wrapText="1"/>
    </xf>
    <xf numFmtId="0" fontId="38" fillId="8" borderId="5" xfId="0" applyFont="1" applyFill="1" applyBorder="1" applyAlignment="1">
      <alignment vertical="center"/>
    </xf>
    <xf numFmtId="0" fontId="38" fillId="5" borderId="5" xfId="0" applyFont="1" applyFill="1" applyBorder="1" applyAlignment="1">
      <alignment horizontal="left" vertical="center" wrapText="1"/>
    </xf>
    <xf numFmtId="0" fontId="73" fillId="5" borderId="0" xfId="0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vertical="center"/>
    </xf>
    <xf numFmtId="0" fontId="39" fillId="5" borderId="6" xfId="0" applyFont="1" applyFill="1" applyBorder="1" applyAlignment="1">
      <alignment horizontal="center" vertical="center"/>
    </xf>
    <xf numFmtId="0" fontId="38" fillId="5" borderId="11" xfId="0" applyFont="1" applyFill="1" applyBorder="1" applyAlignment="1">
      <alignment vertical="center"/>
    </xf>
    <xf numFmtId="0" fontId="38" fillId="8" borderId="1" xfId="0" applyFont="1" applyFill="1" applyBorder="1" applyAlignment="1">
      <alignment vertical="center" wrapText="1"/>
    </xf>
    <xf numFmtId="0" fontId="73" fillId="5" borderId="19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/>
    </xf>
    <xf numFmtId="0" fontId="39" fillId="5" borderId="10" xfId="0" applyFont="1" applyFill="1" applyBorder="1" applyAlignment="1">
      <alignment horizontal="center" vertical="center"/>
    </xf>
    <xf numFmtId="0" fontId="38" fillId="5" borderId="21" xfId="0" applyFont="1" applyFill="1" applyBorder="1" applyAlignment="1">
      <alignment horizontal="left" vertical="center" wrapText="1"/>
    </xf>
    <xf numFmtId="0" fontId="38" fillId="8" borderId="11" xfId="0" applyFont="1" applyFill="1" applyBorder="1" applyAlignment="1">
      <alignment vertical="center"/>
    </xf>
    <xf numFmtId="0" fontId="38" fillId="2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38" fillId="2" borderId="24" xfId="0" applyFont="1" applyFill="1" applyBorder="1" applyAlignment="1">
      <alignment vertical="center" wrapText="1"/>
    </xf>
    <xf numFmtId="0" fontId="39" fillId="5" borderId="19" xfId="0" applyFont="1" applyFill="1" applyBorder="1" applyAlignment="1">
      <alignment horizontal="center" vertical="center"/>
    </xf>
    <xf numFmtId="0" fontId="38" fillId="5" borderId="18" xfId="0" applyFont="1" applyFill="1" applyBorder="1" applyAlignment="1">
      <alignment horizontal="left" vertical="center" wrapText="1"/>
    </xf>
    <xf numFmtId="0" fontId="38" fillId="5" borderId="18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38" fillId="5" borderId="21" xfId="0" applyFont="1" applyFill="1" applyBorder="1" applyAlignment="1">
      <alignment horizontal="left" wrapText="1"/>
    </xf>
    <xf numFmtId="0" fontId="79" fillId="0" borderId="0" xfId="0" applyFont="1" applyFill="1" applyAlignment="1">
      <alignment horizontal="center"/>
    </xf>
    <xf numFmtId="0" fontId="79" fillId="0" borderId="0" xfId="0" applyFont="1" applyAlignment="1">
      <alignment horizontal="center"/>
    </xf>
    <xf numFmtId="0" fontId="69" fillId="0" borderId="0" xfId="0" applyFont="1"/>
    <xf numFmtId="0" fontId="69" fillId="0" borderId="0" xfId="0" applyFont="1" applyAlignment="1">
      <alignment horizontal="center"/>
    </xf>
    <xf numFmtId="0" fontId="38" fillId="5" borderId="1" xfId="0" applyFont="1" applyFill="1" applyBorder="1" applyAlignment="1">
      <alignment horizontal="left" wrapText="1"/>
    </xf>
    <xf numFmtId="0" fontId="73" fillId="5" borderId="1" xfId="0" applyFont="1" applyFill="1" applyBorder="1" applyAlignment="1">
      <alignment horizontal="center"/>
    </xf>
    <xf numFmtId="0" fontId="80" fillId="5" borderId="1" xfId="0" applyFont="1" applyFill="1" applyBorder="1" applyAlignment="1">
      <alignment horizontal="center" vertical="center"/>
    </xf>
    <xf numFmtId="0" fontId="80" fillId="5" borderId="0" xfId="0" applyFont="1" applyFill="1" applyBorder="1" applyAlignment="1">
      <alignment horizontal="center" vertical="center"/>
    </xf>
    <xf numFmtId="0" fontId="72" fillId="5" borderId="1" xfId="0" applyFont="1" applyFill="1" applyBorder="1"/>
    <xf numFmtId="0" fontId="21" fillId="5" borderId="18" xfId="0" applyFont="1" applyFill="1" applyBorder="1" applyAlignment="1">
      <alignment vertical="center"/>
    </xf>
    <xf numFmtId="0" fontId="38" fillId="5" borderId="5" xfId="0" applyFont="1" applyFill="1" applyBorder="1" applyAlignment="1">
      <alignment horizontal="left" wrapText="1"/>
    </xf>
    <xf numFmtId="0" fontId="73" fillId="5" borderId="5" xfId="0" applyFont="1" applyFill="1" applyBorder="1" applyAlignment="1">
      <alignment horizontal="center"/>
    </xf>
    <xf numFmtId="0" fontId="81" fillId="5" borderId="0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left" wrapText="1"/>
    </xf>
    <xf numFmtId="0" fontId="81" fillId="5" borderId="1" xfId="0" applyFont="1" applyFill="1" applyBorder="1" applyAlignment="1">
      <alignment horizontal="center"/>
    </xf>
    <xf numFmtId="0" fontId="81" fillId="5" borderId="1" xfId="0" applyFont="1" applyFill="1" applyBorder="1" applyAlignment="1">
      <alignment horizontal="center" vertical="center"/>
    </xf>
    <xf numFmtId="0" fontId="81" fillId="5" borderId="1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21" fillId="5" borderId="21" xfId="0" applyFont="1" applyFill="1" applyBorder="1" applyAlignment="1">
      <alignment horizontal="left" wrapText="1"/>
    </xf>
    <xf numFmtId="0" fontId="11" fillId="2" borderId="25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left" wrapText="1"/>
    </xf>
    <xf numFmtId="0" fontId="21" fillId="2" borderId="0" xfId="0" applyFont="1" applyFill="1" applyBorder="1" applyAlignment="1">
      <alignment vertical="center" wrapText="1"/>
    </xf>
    <xf numFmtId="0" fontId="21" fillId="5" borderId="18" xfId="0" applyFont="1" applyFill="1" applyBorder="1" applyAlignment="1">
      <alignment horizontal="left" wrapText="1"/>
    </xf>
    <xf numFmtId="0" fontId="12" fillId="5" borderId="18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left" vertical="center"/>
    </xf>
    <xf numFmtId="0" fontId="81" fillId="5" borderId="0" xfId="0" applyFont="1" applyFill="1" applyBorder="1" applyAlignment="1">
      <alignment horizontal="left" vertical="center"/>
    </xf>
    <xf numFmtId="0" fontId="21" fillId="8" borderId="1" xfId="0" applyFont="1" applyFill="1" applyBorder="1" applyAlignment="1">
      <alignment horizontal="left" vertical="center"/>
    </xf>
    <xf numFmtId="0" fontId="81" fillId="5" borderId="1" xfId="0" applyFont="1" applyFill="1" applyBorder="1" applyAlignment="1">
      <alignment horizontal="left" vertical="center"/>
    </xf>
    <xf numFmtId="0" fontId="81" fillId="5" borderId="10" xfId="0" applyFont="1" applyFill="1" applyBorder="1" applyAlignment="1">
      <alignment horizontal="left" vertical="center"/>
    </xf>
    <xf numFmtId="0" fontId="21" fillId="5" borderId="18" xfId="0" applyFont="1" applyFill="1" applyBorder="1" applyAlignment="1">
      <alignment horizontal="left" vertical="center" wrapText="1"/>
    </xf>
    <xf numFmtId="0" fontId="12" fillId="5" borderId="18" xfId="0" applyFont="1" applyFill="1" applyBorder="1" applyAlignment="1">
      <alignment horizontal="left" vertical="center"/>
    </xf>
    <xf numFmtId="0" fontId="21" fillId="5" borderId="18" xfId="0" applyFont="1" applyFill="1" applyBorder="1" applyAlignment="1">
      <alignment horizontal="left" vertical="center"/>
    </xf>
    <xf numFmtId="0" fontId="12" fillId="5" borderId="19" xfId="0" applyFont="1" applyFill="1" applyBorder="1" applyAlignment="1">
      <alignment horizontal="left" vertical="center"/>
    </xf>
    <xf numFmtId="0" fontId="21" fillId="5" borderId="46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0" fontId="21" fillId="8" borderId="21" xfId="0" applyFont="1" applyFill="1" applyBorder="1" applyAlignment="1">
      <alignment horizontal="left" vertical="center"/>
    </xf>
    <xf numFmtId="0" fontId="21" fillId="5" borderId="21" xfId="0" applyFont="1" applyFill="1" applyBorder="1" applyAlignment="1">
      <alignment horizontal="left" vertical="center"/>
    </xf>
    <xf numFmtId="0" fontId="21" fillId="5" borderId="21" xfId="0" applyFont="1" applyFill="1" applyBorder="1" applyAlignment="1">
      <alignment horizontal="left" vertical="center" wrapText="1"/>
    </xf>
    <xf numFmtId="0" fontId="21" fillId="2" borderId="24" xfId="0" applyFont="1" applyFill="1" applyBorder="1" applyAlignment="1">
      <alignment horizontal="left" vertical="center" wrapText="1"/>
    </xf>
    <xf numFmtId="0" fontId="11" fillId="2" borderId="25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21" fillId="5" borderId="2" xfId="0" applyFont="1" applyFill="1" applyBorder="1" applyAlignment="1">
      <alignment horizontal="left" vertical="center" wrapText="1"/>
    </xf>
    <xf numFmtId="0" fontId="21" fillId="8" borderId="18" xfId="0" applyFont="1" applyFill="1" applyBorder="1" applyAlignment="1">
      <alignment horizontal="left" vertical="center"/>
    </xf>
    <xf numFmtId="0" fontId="21" fillId="8" borderId="46" xfId="0" applyFont="1" applyFill="1" applyBorder="1" applyAlignment="1">
      <alignment horizontal="left" vertical="center"/>
    </xf>
    <xf numFmtId="0" fontId="12" fillId="5" borderId="10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/>
    </xf>
    <xf numFmtId="0" fontId="11" fillId="5" borderId="33" xfId="0" applyFont="1" applyFill="1" applyBorder="1" applyAlignment="1">
      <alignment horizontal="center" vertical="center" wrapText="1"/>
    </xf>
    <xf numFmtId="0" fontId="37" fillId="0" borderId="41" xfId="0" applyFont="1" applyBorder="1" applyAlignment="1">
      <alignment horizontal="center"/>
    </xf>
    <xf numFmtId="0" fontId="37" fillId="0" borderId="41" xfId="0" applyFont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left" vertical="center"/>
    </xf>
    <xf numFmtId="0" fontId="21" fillId="5" borderId="42" xfId="0" applyFont="1" applyFill="1" applyBorder="1" applyAlignment="1">
      <alignment horizontal="left" vertical="center" wrapText="1"/>
    </xf>
    <xf numFmtId="0" fontId="81" fillId="5" borderId="19" xfId="0" applyFont="1" applyFill="1" applyBorder="1" applyAlignment="1">
      <alignment horizontal="left" vertical="center"/>
    </xf>
    <xf numFmtId="0" fontId="81" fillId="5" borderId="21" xfId="0" applyFont="1" applyFill="1" applyBorder="1" applyAlignment="1">
      <alignment horizontal="left" vertical="center"/>
    </xf>
    <xf numFmtId="0" fontId="21" fillId="2" borderId="31" xfId="0" applyFont="1" applyFill="1" applyBorder="1" applyAlignment="1">
      <alignment horizontal="left" vertical="center" wrapText="1"/>
    </xf>
    <xf numFmtId="0" fontId="21" fillId="8" borderId="5" xfId="0" applyFont="1" applyFill="1" applyBorder="1" applyAlignment="1">
      <alignment horizontal="left" vertical="center"/>
    </xf>
    <xf numFmtId="0" fontId="21" fillId="8" borderId="42" xfId="0" applyFont="1" applyFill="1" applyBorder="1" applyAlignment="1">
      <alignment horizontal="left" vertical="center"/>
    </xf>
    <xf numFmtId="0" fontId="64" fillId="2" borderId="36" xfId="0" applyFont="1" applyFill="1" applyBorder="1" applyAlignment="1">
      <alignment vertical="center" wrapText="1"/>
    </xf>
    <xf numFmtId="0" fontId="21" fillId="5" borderId="12" xfId="0" applyFont="1" applyFill="1" applyBorder="1" applyAlignment="1">
      <alignment vertical="center" wrapText="1"/>
    </xf>
    <xf numFmtId="0" fontId="21" fillId="5" borderId="11" xfId="0" applyFont="1" applyFill="1" applyBorder="1" applyAlignment="1">
      <alignment vertical="center"/>
    </xf>
    <xf numFmtId="0" fontId="21" fillId="5" borderId="41" xfId="0" applyFont="1" applyFill="1" applyBorder="1" applyAlignment="1">
      <alignment vertical="center"/>
    </xf>
    <xf numFmtId="0" fontId="82" fillId="5" borderId="0" xfId="0" applyFont="1" applyFill="1" applyBorder="1" applyAlignment="1">
      <alignment horizontal="center" vertical="center"/>
    </xf>
    <xf numFmtId="0" fontId="82" fillId="5" borderId="19" xfId="0" applyFont="1" applyFill="1" applyBorder="1" applyAlignment="1">
      <alignment horizontal="center" vertical="center"/>
    </xf>
    <xf numFmtId="0" fontId="21" fillId="5" borderId="40" xfId="0" applyFont="1" applyFill="1" applyBorder="1" applyAlignment="1">
      <alignment vertical="center" wrapText="1"/>
    </xf>
    <xf numFmtId="0" fontId="82" fillId="5" borderId="18" xfId="0" applyFont="1" applyFill="1" applyBorder="1" applyAlignment="1">
      <alignment horizontal="center" vertical="center"/>
    </xf>
    <xf numFmtId="0" fontId="82" fillId="5" borderId="1" xfId="0" applyFont="1" applyFill="1" applyBorder="1" applyAlignment="1">
      <alignment horizontal="center"/>
    </xf>
    <xf numFmtId="0" fontId="72" fillId="5" borderId="21" xfId="0" applyFont="1" applyFill="1" applyBorder="1"/>
    <xf numFmtId="0" fontId="81" fillId="5" borderId="18" xfId="0" applyFont="1" applyFill="1" applyBorder="1" applyAlignment="1">
      <alignment horizontal="center"/>
    </xf>
    <xf numFmtId="0" fontId="81" fillId="5" borderId="19" xfId="0" applyFont="1" applyFill="1" applyBorder="1" applyAlignment="1">
      <alignment horizontal="center" vertical="center"/>
    </xf>
    <xf numFmtId="0" fontId="81" fillId="5" borderId="18" xfId="0" applyFont="1" applyFill="1" applyBorder="1" applyAlignment="1">
      <alignment horizontal="center" vertical="center"/>
    </xf>
    <xf numFmtId="0" fontId="21" fillId="5" borderId="18" xfId="0" applyFont="1" applyFill="1" applyBorder="1" applyAlignment="1"/>
    <xf numFmtId="0" fontId="81" fillId="5" borderId="0" xfId="0" applyFont="1" applyFill="1" applyBorder="1" applyAlignment="1">
      <alignment horizontal="center"/>
    </xf>
    <xf numFmtId="0" fontId="21" fillId="5" borderId="18" xfId="0" applyFont="1" applyFill="1" applyBorder="1" applyAlignment="1">
      <alignment wrapText="1"/>
    </xf>
    <xf numFmtId="0" fontId="21" fillId="5" borderId="1" xfId="0" applyFont="1" applyFill="1" applyBorder="1" applyAlignment="1"/>
    <xf numFmtId="0" fontId="21" fillId="5" borderId="21" xfId="0" applyFont="1" applyFill="1" applyBorder="1" applyAlignment="1"/>
    <xf numFmtId="0" fontId="21" fillId="5" borderId="1" xfId="0" applyFont="1" applyFill="1" applyBorder="1" applyAlignment="1">
      <alignment wrapText="1"/>
    </xf>
    <xf numFmtId="0" fontId="81" fillId="5" borderId="18" xfId="0" applyFont="1" applyFill="1" applyBorder="1" applyAlignment="1">
      <alignment vertical="center"/>
    </xf>
    <xf numFmtId="0" fontId="81" fillId="5" borderId="19" xfId="0" applyFont="1" applyFill="1" applyBorder="1" applyAlignment="1">
      <alignment vertical="center"/>
    </xf>
    <xf numFmtId="0" fontId="81" fillId="5" borderId="0" xfId="0" applyFont="1" applyFill="1" applyBorder="1" applyAlignment="1">
      <alignment vertical="center"/>
    </xf>
    <xf numFmtId="0" fontId="81" fillId="5" borderId="1" xfId="0" applyFont="1" applyFill="1" applyBorder="1" applyAlignment="1">
      <alignment vertical="center"/>
    </xf>
    <xf numFmtId="0" fontId="21" fillId="5" borderId="46" xfId="0" applyFont="1" applyFill="1" applyBorder="1" applyAlignment="1">
      <alignment vertical="center"/>
    </xf>
    <xf numFmtId="0" fontId="82" fillId="5" borderId="1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vertical="center"/>
    </xf>
    <xf numFmtId="0" fontId="21" fillId="5" borderId="12" xfId="0" applyFont="1" applyFill="1" applyBorder="1" applyAlignment="1">
      <alignment vertical="center"/>
    </xf>
    <xf numFmtId="0" fontId="81" fillId="5" borderId="12" xfId="0" applyFont="1" applyFill="1" applyBorder="1" applyAlignment="1">
      <alignment horizontal="center" vertical="center"/>
    </xf>
    <xf numFmtId="0" fontId="81" fillId="5" borderId="12" xfId="0" applyFont="1" applyFill="1" applyBorder="1" applyAlignment="1">
      <alignment horizontal="center"/>
    </xf>
    <xf numFmtId="0" fontId="81" fillId="5" borderId="5" xfId="0" applyFont="1" applyFill="1" applyBorder="1" applyAlignment="1">
      <alignment horizontal="center" vertical="center"/>
    </xf>
    <xf numFmtId="0" fontId="81" fillId="5" borderId="11" xfId="0" applyFont="1" applyFill="1" applyBorder="1" applyAlignment="1">
      <alignment horizontal="center" vertical="center"/>
    </xf>
    <xf numFmtId="0" fontId="21" fillId="5" borderId="32" xfId="0" applyFont="1" applyFill="1" applyBorder="1" applyAlignment="1">
      <alignment vertical="center" wrapText="1"/>
    </xf>
    <xf numFmtId="0" fontId="21" fillId="5" borderId="11" xfId="0" applyFont="1" applyFill="1" applyBorder="1" applyAlignment="1">
      <alignment vertical="center" wrapText="1"/>
    </xf>
    <xf numFmtId="0" fontId="81" fillId="5" borderId="5" xfId="0" applyFont="1" applyFill="1" applyBorder="1" applyAlignment="1">
      <alignment horizontal="center"/>
    </xf>
    <xf numFmtId="0" fontId="21" fillId="5" borderId="5" xfId="0" applyFont="1" applyFill="1" applyBorder="1" applyAlignment="1">
      <alignment vertical="center" wrapText="1"/>
    </xf>
    <xf numFmtId="0" fontId="41" fillId="5" borderId="5" xfId="0" applyFont="1" applyFill="1" applyBorder="1" applyAlignment="1">
      <alignment vertical="center" wrapText="1"/>
    </xf>
    <xf numFmtId="0" fontId="82" fillId="5" borderId="5" xfId="0" applyFont="1" applyFill="1" applyBorder="1" applyAlignment="1">
      <alignment horizontal="center" vertical="center"/>
    </xf>
    <xf numFmtId="0" fontId="21" fillId="5" borderId="40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vertical="center" wrapText="1"/>
    </xf>
    <xf numFmtId="0" fontId="83" fillId="0" borderId="0" xfId="0" applyFont="1"/>
    <xf numFmtId="0" fontId="21" fillId="5" borderId="5" xfId="0" applyFont="1" applyFill="1" applyBorder="1" applyAlignment="1">
      <alignment wrapText="1"/>
    </xf>
    <xf numFmtId="0" fontId="21" fillId="5" borderId="42" xfId="0" applyFont="1" applyFill="1" applyBorder="1" applyAlignment="1"/>
    <xf numFmtId="0" fontId="21" fillId="5" borderId="45" xfId="0" applyFont="1" applyFill="1" applyBorder="1" applyAlignment="1">
      <alignment wrapText="1"/>
    </xf>
    <xf numFmtId="0" fontId="21" fillId="5" borderId="5" xfId="0" applyFont="1" applyFill="1" applyBorder="1" applyAlignment="1"/>
    <xf numFmtId="0" fontId="21" fillId="5" borderId="42" xfId="0" applyFont="1" applyFill="1" applyBorder="1" applyAlignment="1">
      <alignment wrapText="1"/>
    </xf>
    <xf numFmtId="0" fontId="81" fillId="5" borderId="10" xfId="0" applyFont="1" applyFill="1" applyBorder="1" applyAlignment="1">
      <alignment horizontal="center"/>
    </xf>
    <xf numFmtId="0" fontId="21" fillId="5" borderId="32" xfId="0" applyFont="1" applyFill="1" applyBorder="1" applyAlignment="1"/>
    <xf numFmtId="0" fontId="21" fillId="5" borderId="32" xfId="0" applyFont="1" applyFill="1" applyBorder="1" applyAlignment="1">
      <alignment wrapText="1"/>
    </xf>
    <xf numFmtId="0" fontId="21" fillId="5" borderId="35" xfId="0" applyFont="1" applyFill="1" applyBorder="1" applyAlignment="1">
      <alignment wrapText="1"/>
    </xf>
    <xf numFmtId="0" fontId="81" fillId="5" borderId="0" xfId="0" applyFont="1" applyFill="1" applyBorder="1"/>
    <xf numFmtId="0" fontId="81" fillId="5" borderId="34" xfId="0" applyFont="1" applyFill="1" applyBorder="1"/>
    <xf numFmtId="0" fontId="21" fillId="5" borderId="46" xfId="0" applyFont="1" applyFill="1" applyBorder="1" applyAlignment="1">
      <alignment wrapText="1"/>
    </xf>
    <xf numFmtId="0" fontId="21" fillId="5" borderId="21" xfId="0" applyFont="1" applyFill="1" applyBorder="1" applyAlignment="1">
      <alignment wrapText="1"/>
    </xf>
    <xf numFmtId="0" fontId="21" fillId="5" borderId="42" xfId="0" applyFont="1" applyFill="1" applyBorder="1" applyAlignment="1">
      <alignment horizontal="left" wrapText="1"/>
    </xf>
    <xf numFmtId="0" fontId="21" fillId="5" borderId="13" xfId="0" applyFont="1" applyFill="1" applyBorder="1" applyAlignment="1">
      <alignment wrapText="1"/>
    </xf>
    <xf numFmtId="0" fontId="21" fillId="5" borderId="47" xfId="0" applyFont="1" applyFill="1" applyBorder="1" applyAlignment="1">
      <alignment horizontal="left" wrapText="1"/>
    </xf>
    <xf numFmtId="0" fontId="21" fillId="5" borderId="12" xfId="0" applyFont="1" applyFill="1" applyBorder="1" applyAlignment="1">
      <alignment horizontal="left" wrapText="1"/>
    </xf>
    <xf numFmtId="0" fontId="21" fillId="5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horizontal="center" vertical="top"/>
    </xf>
    <xf numFmtId="0" fontId="19" fillId="0" borderId="37" xfId="0" applyFont="1" applyFill="1" applyBorder="1" applyAlignment="1">
      <alignment horizontal="center" vertical="center" textRotation="90" wrapText="1"/>
    </xf>
    <xf numFmtId="0" fontId="19" fillId="0" borderId="38" xfId="0" applyFont="1" applyFill="1" applyBorder="1" applyAlignment="1">
      <alignment horizontal="center" vertical="center" textRotation="90" wrapText="1"/>
    </xf>
    <xf numFmtId="0" fontId="19" fillId="0" borderId="39" xfId="0" applyFont="1" applyFill="1" applyBorder="1" applyAlignment="1">
      <alignment horizontal="center" vertical="center" textRotation="90" wrapText="1"/>
    </xf>
    <xf numFmtId="0" fontId="60" fillId="0" borderId="14" xfId="0" applyFont="1" applyFill="1" applyBorder="1" applyAlignment="1">
      <alignment horizontal="center" vertical="center" wrapText="1"/>
    </xf>
    <xf numFmtId="0" fontId="60" fillId="0" borderId="15" xfId="0" applyFont="1" applyFill="1" applyBorder="1" applyAlignment="1">
      <alignment horizontal="center" vertical="center" wrapText="1"/>
    </xf>
    <xf numFmtId="0" fontId="60" fillId="0" borderId="16" xfId="0" applyFont="1" applyFill="1" applyBorder="1" applyAlignment="1">
      <alignment horizontal="center" vertical="center" wrapText="1"/>
    </xf>
    <xf numFmtId="0" fontId="75" fillId="0" borderId="17" xfId="0" applyFont="1" applyBorder="1" applyAlignment="1">
      <alignment horizontal="center" textRotation="90"/>
    </xf>
    <xf numFmtId="0" fontId="75" fillId="0" borderId="20" xfId="0" applyFont="1" applyBorder="1" applyAlignment="1">
      <alignment horizontal="center" textRotation="90"/>
    </xf>
    <xf numFmtId="0" fontId="75" fillId="0" borderId="22" xfId="0" applyFont="1" applyBorder="1" applyAlignment="1">
      <alignment horizontal="center" textRotation="90"/>
    </xf>
    <xf numFmtId="0" fontId="19" fillId="0" borderId="43" xfId="0" applyFont="1" applyFill="1" applyBorder="1" applyAlignment="1">
      <alignment horizontal="center" vertical="center" textRotation="90" wrapText="1"/>
    </xf>
    <xf numFmtId="0" fontId="19" fillId="0" borderId="20" xfId="0" applyFont="1" applyFill="1" applyBorder="1" applyAlignment="1">
      <alignment horizontal="center" vertical="center" textRotation="90" wrapText="1"/>
    </xf>
    <xf numFmtId="0" fontId="19" fillId="0" borderId="44" xfId="0" applyFont="1" applyFill="1" applyBorder="1" applyAlignment="1">
      <alignment horizontal="center" vertical="center" textRotation="90" wrapText="1"/>
    </xf>
    <xf numFmtId="0" fontId="21" fillId="5" borderId="14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textRotation="90"/>
    </xf>
    <xf numFmtId="0" fontId="16" fillId="0" borderId="20" xfId="0" applyFont="1" applyBorder="1" applyAlignment="1">
      <alignment horizontal="center" textRotation="90"/>
    </xf>
    <xf numFmtId="0" fontId="16" fillId="0" borderId="22" xfId="0" applyFont="1" applyBorder="1" applyAlignment="1">
      <alignment horizontal="center" textRotation="90"/>
    </xf>
    <xf numFmtId="0" fontId="19" fillId="5" borderId="43" xfId="0" applyFont="1" applyFill="1" applyBorder="1" applyAlignment="1">
      <alignment horizontal="center" vertical="center" textRotation="90" wrapText="1"/>
    </xf>
    <xf numFmtId="0" fontId="19" fillId="5" borderId="20" xfId="0" applyFont="1" applyFill="1" applyBorder="1" applyAlignment="1">
      <alignment horizontal="center" vertical="center" textRotation="90" wrapText="1"/>
    </xf>
    <xf numFmtId="0" fontId="19" fillId="5" borderId="22" xfId="0" applyFont="1" applyFill="1" applyBorder="1" applyAlignment="1">
      <alignment horizontal="center" vertical="center" textRotation="90" wrapText="1"/>
    </xf>
    <xf numFmtId="0" fontId="19" fillId="0" borderId="22" xfId="0" applyFont="1" applyFill="1" applyBorder="1" applyAlignment="1">
      <alignment horizontal="center" vertical="center" textRotation="90" wrapText="1"/>
    </xf>
    <xf numFmtId="0" fontId="60" fillId="5" borderId="14" xfId="0" applyFont="1" applyFill="1" applyBorder="1" applyAlignment="1">
      <alignment horizontal="center" vertical="center" wrapText="1"/>
    </xf>
    <xf numFmtId="0" fontId="60" fillId="5" borderId="15" xfId="0" applyFont="1" applyFill="1" applyBorder="1" applyAlignment="1">
      <alignment horizontal="center" vertical="center" wrapText="1"/>
    </xf>
    <xf numFmtId="0" fontId="60" fillId="5" borderId="16" xfId="0" applyFont="1" applyFill="1" applyBorder="1" applyAlignment="1">
      <alignment horizontal="center" vertical="center" wrapText="1"/>
    </xf>
    <xf numFmtId="0" fontId="16" fillId="0" borderId="44" xfId="0" applyFont="1" applyBorder="1" applyAlignment="1">
      <alignment horizontal="center" textRotation="90"/>
    </xf>
    <xf numFmtId="0" fontId="19" fillId="0" borderId="17" xfId="0" applyFont="1" applyFill="1" applyBorder="1" applyAlignment="1">
      <alignment horizontal="center" vertical="center" textRotation="90" wrapText="1"/>
    </xf>
    <xf numFmtId="0" fontId="60" fillId="0" borderId="29" xfId="0" applyFont="1" applyFill="1" applyBorder="1" applyAlignment="1">
      <alignment horizontal="center" vertical="center" wrapText="1"/>
    </xf>
    <xf numFmtId="0" fontId="60" fillId="0" borderId="19" xfId="0" applyFont="1" applyFill="1" applyBorder="1" applyAlignment="1">
      <alignment horizontal="center" vertical="center" wrapText="1"/>
    </xf>
    <xf numFmtId="0" fontId="60" fillId="0" borderId="30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19" fillId="0" borderId="11" xfId="0" applyFont="1" applyFill="1" applyBorder="1" applyAlignment="1">
      <alignment horizontal="center" vertical="center" textRotation="90" wrapText="1"/>
    </xf>
    <xf numFmtId="0" fontId="19" fillId="0" borderId="12" xfId="0" applyFont="1" applyFill="1" applyBorder="1" applyAlignment="1">
      <alignment horizontal="center" vertical="center" textRotation="90" wrapText="1"/>
    </xf>
    <xf numFmtId="0" fontId="70" fillId="0" borderId="37" xfId="0" applyFont="1" applyFill="1" applyBorder="1" applyAlignment="1">
      <alignment horizontal="center" vertical="center" textRotation="90" wrapText="1"/>
    </xf>
    <xf numFmtId="0" fontId="70" fillId="0" borderId="38" xfId="0" applyFont="1" applyFill="1" applyBorder="1" applyAlignment="1">
      <alignment horizontal="center" vertical="center" textRotation="90" wrapText="1"/>
    </xf>
    <xf numFmtId="0" fontId="70" fillId="0" borderId="39" xfId="0" applyFont="1" applyFill="1" applyBorder="1" applyAlignment="1">
      <alignment horizontal="center" vertical="center" textRotation="90" wrapText="1"/>
    </xf>
    <xf numFmtId="0" fontId="60" fillId="0" borderId="56" xfId="0" applyFont="1" applyFill="1" applyBorder="1" applyAlignment="1">
      <alignment horizontal="center" vertical="center" wrapText="1"/>
    </xf>
    <xf numFmtId="0" fontId="60" fillId="0" borderId="57" xfId="0" applyFont="1" applyFill="1" applyBorder="1" applyAlignment="1">
      <alignment horizontal="center" vertical="center" wrapText="1"/>
    </xf>
    <xf numFmtId="0" fontId="60" fillId="0" borderId="5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3333FF"/>
      <color rgb="FF800000"/>
      <color rgb="FFFF00FF"/>
      <color rgb="FF6600CC"/>
      <color rgb="FF800080"/>
      <color rgb="FFCC0066"/>
      <color rgb="FF006600"/>
      <color rgb="FF660066"/>
      <color rgb="FF0080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'графики расписания '!$A$4</c:f>
              <c:strCache>
                <c:ptCount val="1"/>
                <c:pt idx="0">
                  <c:v>Понедельник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расписания '!$B$3:$K$3</c:f>
              <c:strCache>
                <c:ptCount val="10"/>
                <c:pt idx="0">
                  <c:v>1-А</c:v>
                </c:pt>
                <c:pt idx="1">
                  <c:v>1-Б</c:v>
                </c:pt>
                <c:pt idx="2">
                  <c:v>1-В</c:v>
                </c:pt>
                <c:pt idx="3">
                  <c:v>1-Г</c:v>
                </c:pt>
                <c:pt idx="4">
                  <c:v>1-Д</c:v>
                </c:pt>
                <c:pt idx="5">
                  <c:v>1-Е</c:v>
                </c:pt>
                <c:pt idx="6">
                  <c:v>1-З</c:v>
                </c:pt>
                <c:pt idx="7">
                  <c:v>#ССЫЛКА!</c:v>
                </c:pt>
                <c:pt idx="8">
                  <c:v>1-К</c:v>
                </c:pt>
                <c:pt idx="9">
                  <c:v>#ССЫЛКА!</c:v>
                </c:pt>
              </c:strCache>
            </c:strRef>
          </c:cat>
          <c:val>
            <c:numRef>
              <c:f>'графики расписания '!$B$4:$K$4</c:f>
              <c:numCache>
                <c:formatCode>General</c:formatCode>
                <c:ptCount val="10"/>
                <c:pt idx="0">
                  <c:v>0</c:v>
                </c:pt>
                <c:pt idx="1">
                  <c:v>22</c:v>
                </c:pt>
                <c:pt idx="2">
                  <c:v>19</c:v>
                </c:pt>
                <c:pt idx="3">
                  <c:v>21</c:v>
                </c:pt>
                <c:pt idx="4">
                  <c:v>0</c:v>
                </c:pt>
                <c:pt idx="5">
                  <c:v>0</c:v>
                </c:pt>
                <c:pt idx="6">
                  <c:v>21</c:v>
                </c:pt>
                <c:pt idx="7">
                  <c:v>0</c:v>
                </c:pt>
                <c:pt idx="8">
                  <c:v>26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7-4163-A0AB-E471CDD12077}"/>
            </c:ext>
          </c:extLst>
        </c:ser>
        <c:ser>
          <c:idx val="1"/>
          <c:order val="1"/>
          <c:tx>
            <c:strRef>
              <c:f>'графики расписания '!$A$5</c:f>
              <c:strCache>
                <c:ptCount val="1"/>
                <c:pt idx="0">
                  <c:v>Вторник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расписания '!$B$3:$K$3</c:f>
              <c:strCache>
                <c:ptCount val="10"/>
                <c:pt idx="0">
                  <c:v>1-А</c:v>
                </c:pt>
                <c:pt idx="1">
                  <c:v>1-Б</c:v>
                </c:pt>
                <c:pt idx="2">
                  <c:v>1-В</c:v>
                </c:pt>
                <c:pt idx="3">
                  <c:v>1-Г</c:v>
                </c:pt>
                <c:pt idx="4">
                  <c:v>1-Д</c:v>
                </c:pt>
                <c:pt idx="5">
                  <c:v>1-Е</c:v>
                </c:pt>
                <c:pt idx="6">
                  <c:v>1-З</c:v>
                </c:pt>
                <c:pt idx="7">
                  <c:v>#ССЫЛКА!</c:v>
                </c:pt>
                <c:pt idx="8">
                  <c:v>1-К</c:v>
                </c:pt>
                <c:pt idx="9">
                  <c:v>#ССЫЛКА!</c:v>
                </c:pt>
              </c:strCache>
            </c:strRef>
          </c:cat>
          <c:val>
            <c:numRef>
              <c:f>'графики расписания '!$B$5:$K$5</c:f>
              <c:numCache>
                <c:formatCode>General</c:formatCode>
                <c:ptCount val="10"/>
                <c:pt idx="0">
                  <c:v>19</c:v>
                </c:pt>
                <c:pt idx="1">
                  <c:v>0</c:v>
                </c:pt>
                <c:pt idx="2">
                  <c:v>23</c:v>
                </c:pt>
                <c:pt idx="3">
                  <c:v>23</c:v>
                </c:pt>
                <c:pt idx="4">
                  <c:v>0</c:v>
                </c:pt>
                <c:pt idx="5">
                  <c:v>0</c:v>
                </c:pt>
                <c:pt idx="6">
                  <c:v>22</c:v>
                </c:pt>
                <c:pt idx="7">
                  <c:v>0</c:v>
                </c:pt>
                <c:pt idx="8">
                  <c:v>21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7-4163-A0AB-E471CDD12077}"/>
            </c:ext>
          </c:extLst>
        </c:ser>
        <c:ser>
          <c:idx val="2"/>
          <c:order val="2"/>
          <c:tx>
            <c:strRef>
              <c:f>'графики расписания '!$A$6</c:f>
              <c:strCache>
                <c:ptCount val="1"/>
                <c:pt idx="0">
                  <c:v>Среда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расписания '!$B$3:$K$3</c:f>
              <c:strCache>
                <c:ptCount val="10"/>
                <c:pt idx="0">
                  <c:v>1-А</c:v>
                </c:pt>
                <c:pt idx="1">
                  <c:v>1-Б</c:v>
                </c:pt>
                <c:pt idx="2">
                  <c:v>1-В</c:v>
                </c:pt>
                <c:pt idx="3">
                  <c:v>1-Г</c:v>
                </c:pt>
                <c:pt idx="4">
                  <c:v>1-Д</c:v>
                </c:pt>
                <c:pt idx="5">
                  <c:v>1-Е</c:v>
                </c:pt>
                <c:pt idx="6">
                  <c:v>1-З</c:v>
                </c:pt>
                <c:pt idx="7">
                  <c:v>#ССЫЛКА!</c:v>
                </c:pt>
                <c:pt idx="8">
                  <c:v>1-К</c:v>
                </c:pt>
                <c:pt idx="9">
                  <c:v>#ССЫЛКА!</c:v>
                </c:pt>
              </c:strCache>
            </c:strRef>
          </c:cat>
          <c:val>
            <c:numRef>
              <c:f>'графики расписания '!$B$6:$K$6</c:f>
              <c:numCache>
                <c:formatCode>General</c:formatCode>
                <c:ptCount val="10"/>
                <c:pt idx="0">
                  <c:v>22</c:v>
                </c:pt>
                <c:pt idx="1">
                  <c:v>21</c:v>
                </c:pt>
                <c:pt idx="2">
                  <c:v>24</c:v>
                </c:pt>
                <c:pt idx="3">
                  <c:v>21</c:v>
                </c:pt>
                <c:pt idx="4">
                  <c:v>23</c:v>
                </c:pt>
                <c:pt idx="5">
                  <c:v>22</c:v>
                </c:pt>
                <c:pt idx="6">
                  <c:v>23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B7-4163-A0AB-E471CDD12077}"/>
            </c:ext>
          </c:extLst>
        </c:ser>
        <c:ser>
          <c:idx val="3"/>
          <c:order val="3"/>
          <c:tx>
            <c:strRef>
              <c:f>'графики расписания '!$A$7</c:f>
              <c:strCache>
                <c:ptCount val="1"/>
                <c:pt idx="0">
                  <c:v>Четверг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расписания '!$B$3:$K$3</c:f>
              <c:strCache>
                <c:ptCount val="10"/>
                <c:pt idx="0">
                  <c:v>1-А</c:v>
                </c:pt>
                <c:pt idx="1">
                  <c:v>1-Б</c:v>
                </c:pt>
                <c:pt idx="2">
                  <c:v>1-В</c:v>
                </c:pt>
                <c:pt idx="3">
                  <c:v>1-Г</c:v>
                </c:pt>
                <c:pt idx="4">
                  <c:v>1-Д</c:v>
                </c:pt>
                <c:pt idx="5">
                  <c:v>1-Е</c:v>
                </c:pt>
                <c:pt idx="6">
                  <c:v>1-З</c:v>
                </c:pt>
                <c:pt idx="7">
                  <c:v>#ССЫЛКА!</c:v>
                </c:pt>
                <c:pt idx="8">
                  <c:v>1-К</c:v>
                </c:pt>
                <c:pt idx="9">
                  <c:v>#ССЫЛКА!</c:v>
                </c:pt>
              </c:strCache>
            </c:strRef>
          </c:cat>
          <c:val>
            <c:numRef>
              <c:f>'графики расписания '!$B$7:$K$7</c:f>
              <c:numCache>
                <c:formatCode>General</c:formatCode>
                <c:ptCount val="10"/>
                <c:pt idx="0">
                  <c:v>0</c:v>
                </c:pt>
                <c:pt idx="1">
                  <c:v>21</c:v>
                </c:pt>
                <c:pt idx="2">
                  <c:v>23</c:v>
                </c:pt>
                <c:pt idx="3">
                  <c:v>21</c:v>
                </c:pt>
                <c:pt idx="4">
                  <c:v>16</c:v>
                </c:pt>
                <c:pt idx="5">
                  <c:v>22</c:v>
                </c:pt>
                <c:pt idx="6">
                  <c:v>19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B7-4163-A0AB-E471CDD12077}"/>
            </c:ext>
          </c:extLst>
        </c:ser>
        <c:ser>
          <c:idx val="4"/>
          <c:order val="4"/>
          <c:tx>
            <c:strRef>
              <c:f>'графики расписания '!$A$8</c:f>
              <c:strCache>
                <c:ptCount val="1"/>
                <c:pt idx="0">
                  <c:v>Пятница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расписания '!$B$3:$K$3</c:f>
              <c:strCache>
                <c:ptCount val="10"/>
                <c:pt idx="0">
                  <c:v>1-А</c:v>
                </c:pt>
                <c:pt idx="1">
                  <c:v>1-Б</c:v>
                </c:pt>
                <c:pt idx="2">
                  <c:v>1-В</c:v>
                </c:pt>
                <c:pt idx="3">
                  <c:v>1-Г</c:v>
                </c:pt>
                <c:pt idx="4">
                  <c:v>1-Д</c:v>
                </c:pt>
                <c:pt idx="5">
                  <c:v>1-Е</c:v>
                </c:pt>
                <c:pt idx="6">
                  <c:v>1-З</c:v>
                </c:pt>
                <c:pt idx="7">
                  <c:v>#ССЫЛКА!</c:v>
                </c:pt>
                <c:pt idx="8">
                  <c:v>1-К</c:v>
                </c:pt>
                <c:pt idx="9">
                  <c:v>#ССЫЛКА!</c:v>
                </c:pt>
              </c:strCache>
            </c:strRef>
          </c:cat>
          <c:val>
            <c:numRef>
              <c:f>'графики расписания '!$B$8:$K$8</c:f>
              <c:numCache>
                <c:formatCode>General</c:formatCode>
                <c:ptCount val="10"/>
                <c:pt idx="0">
                  <c:v>26</c:v>
                </c:pt>
                <c:pt idx="1">
                  <c:v>22</c:v>
                </c:pt>
                <c:pt idx="2">
                  <c:v>21</c:v>
                </c:pt>
                <c:pt idx="3">
                  <c:v>24</c:v>
                </c:pt>
                <c:pt idx="4">
                  <c:v>22</c:v>
                </c:pt>
                <c:pt idx="5">
                  <c:v>22</c:v>
                </c:pt>
                <c:pt idx="6">
                  <c:v>23</c:v>
                </c:pt>
                <c:pt idx="7">
                  <c:v>0</c:v>
                </c:pt>
                <c:pt idx="8">
                  <c:v>21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B7-4163-A0AB-E471CDD120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481728"/>
        <c:axId val="63483264"/>
      </c:barChart>
      <c:catAx>
        <c:axId val="6348172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63483264"/>
        <c:crosses val="autoZero"/>
        <c:auto val="1"/>
        <c:lblAlgn val="ctr"/>
        <c:lblOffset val="100"/>
        <c:noMultiLvlLbl val="0"/>
      </c:catAx>
      <c:valAx>
        <c:axId val="63483264"/>
        <c:scaling>
          <c:orientation val="minMax"/>
          <c:max val="35"/>
          <c:min val="5"/>
        </c:scaling>
        <c:delete val="0"/>
        <c:axPos val="l"/>
        <c:numFmt formatCode="General" sourceLinked="1"/>
        <c:majorTickMark val="out"/>
        <c:minorTickMark val="none"/>
        <c:tickLblPos val="nextTo"/>
        <c:crossAx val="63481728"/>
        <c:crosses val="autoZero"/>
        <c:crossBetween val="between"/>
        <c:majorUnit val="3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'графики расписания '!$A$4</c:f>
              <c:strCache>
                <c:ptCount val="1"/>
                <c:pt idx="0">
                  <c:v>Понедельник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расписания '!$L$3:$Q$3</c:f>
              <c:strCache>
                <c:ptCount val="6"/>
                <c:pt idx="0">
                  <c:v>2-А</c:v>
                </c:pt>
                <c:pt idx="1">
                  <c:v>2-Б</c:v>
                </c:pt>
                <c:pt idx="2">
                  <c:v>2-В</c:v>
                </c:pt>
                <c:pt idx="3">
                  <c:v>2-Г</c:v>
                </c:pt>
                <c:pt idx="4">
                  <c:v>2-Д</c:v>
                </c:pt>
                <c:pt idx="5">
                  <c:v>2-Е</c:v>
                </c:pt>
              </c:strCache>
            </c:strRef>
          </c:cat>
          <c:val>
            <c:numRef>
              <c:f>'графики расписания '!$L$4:$Q$4</c:f>
              <c:numCache>
                <c:formatCode>General</c:formatCode>
                <c:ptCount val="6"/>
                <c:pt idx="0">
                  <c:v>23</c:v>
                </c:pt>
                <c:pt idx="1">
                  <c:v>20</c:v>
                </c:pt>
                <c:pt idx="2">
                  <c:v>23</c:v>
                </c:pt>
                <c:pt idx="3">
                  <c:v>21</c:v>
                </c:pt>
                <c:pt idx="4">
                  <c:v>25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7-4163-A0AB-E471CDD12077}"/>
            </c:ext>
          </c:extLst>
        </c:ser>
        <c:ser>
          <c:idx val="1"/>
          <c:order val="1"/>
          <c:tx>
            <c:strRef>
              <c:f>'графики расписания '!$A$5</c:f>
              <c:strCache>
                <c:ptCount val="1"/>
                <c:pt idx="0">
                  <c:v>Вторник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расписания '!$L$3:$Q$3</c:f>
              <c:strCache>
                <c:ptCount val="6"/>
                <c:pt idx="0">
                  <c:v>2-А</c:v>
                </c:pt>
                <c:pt idx="1">
                  <c:v>2-Б</c:v>
                </c:pt>
                <c:pt idx="2">
                  <c:v>2-В</c:v>
                </c:pt>
                <c:pt idx="3">
                  <c:v>2-Г</c:v>
                </c:pt>
                <c:pt idx="4">
                  <c:v>2-Д</c:v>
                </c:pt>
                <c:pt idx="5">
                  <c:v>2-Е</c:v>
                </c:pt>
              </c:strCache>
            </c:strRef>
          </c:cat>
          <c:val>
            <c:numRef>
              <c:f>'графики расписания '!$L$5:$Q$5</c:f>
              <c:numCache>
                <c:formatCode>General</c:formatCode>
                <c:ptCount val="6"/>
                <c:pt idx="0">
                  <c:v>19</c:v>
                </c:pt>
                <c:pt idx="1">
                  <c:v>23</c:v>
                </c:pt>
                <c:pt idx="2">
                  <c:v>21</c:v>
                </c:pt>
                <c:pt idx="3">
                  <c:v>20</c:v>
                </c:pt>
                <c:pt idx="4">
                  <c:v>22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7-4163-A0AB-E471CDD12077}"/>
            </c:ext>
          </c:extLst>
        </c:ser>
        <c:ser>
          <c:idx val="2"/>
          <c:order val="2"/>
          <c:tx>
            <c:strRef>
              <c:f>'графики расписания '!$A$6</c:f>
              <c:strCache>
                <c:ptCount val="1"/>
                <c:pt idx="0">
                  <c:v>Среда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расписания '!$L$3:$Q$3</c:f>
              <c:strCache>
                <c:ptCount val="6"/>
                <c:pt idx="0">
                  <c:v>2-А</c:v>
                </c:pt>
                <c:pt idx="1">
                  <c:v>2-Б</c:v>
                </c:pt>
                <c:pt idx="2">
                  <c:v>2-В</c:v>
                </c:pt>
                <c:pt idx="3">
                  <c:v>2-Г</c:v>
                </c:pt>
                <c:pt idx="4">
                  <c:v>2-Д</c:v>
                </c:pt>
                <c:pt idx="5">
                  <c:v>2-Е</c:v>
                </c:pt>
              </c:strCache>
            </c:strRef>
          </c:cat>
          <c:val>
            <c:numRef>
              <c:f>'графики расписания '!$L$6:$Q$6</c:f>
              <c:numCache>
                <c:formatCode>General</c:formatCode>
                <c:ptCount val="6"/>
                <c:pt idx="0">
                  <c:v>23</c:v>
                </c:pt>
                <c:pt idx="1">
                  <c:v>23</c:v>
                </c:pt>
                <c:pt idx="2">
                  <c:v>21</c:v>
                </c:pt>
                <c:pt idx="3">
                  <c:v>24</c:v>
                </c:pt>
                <c:pt idx="4">
                  <c:v>20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B7-4163-A0AB-E471CDD12077}"/>
            </c:ext>
          </c:extLst>
        </c:ser>
        <c:ser>
          <c:idx val="3"/>
          <c:order val="3"/>
          <c:tx>
            <c:strRef>
              <c:f>'графики расписания '!$A$7</c:f>
              <c:strCache>
                <c:ptCount val="1"/>
                <c:pt idx="0">
                  <c:v>Четверг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расписания '!$L$3:$Q$3</c:f>
              <c:strCache>
                <c:ptCount val="6"/>
                <c:pt idx="0">
                  <c:v>2-А</c:v>
                </c:pt>
                <c:pt idx="1">
                  <c:v>2-Б</c:v>
                </c:pt>
                <c:pt idx="2">
                  <c:v>2-В</c:v>
                </c:pt>
                <c:pt idx="3">
                  <c:v>2-Г</c:v>
                </c:pt>
                <c:pt idx="4">
                  <c:v>2-Д</c:v>
                </c:pt>
                <c:pt idx="5">
                  <c:v>2-Е</c:v>
                </c:pt>
              </c:strCache>
            </c:strRef>
          </c:cat>
          <c:val>
            <c:numRef>
              <c:f>'графики расписания '!$L$7:$Q$7</c:f>
              <c:numCache>
                <c:formatCode>General</c:formatCode>
                <c:ptCount val="6"/>
                <c:pt idx="0">
                  <c:v>16</c:v>
                </c:pt>
                <c:pt idx="1">
                  <c:v>21</c:v>
                </c:pt>
                <c:pt idx="2">
                  <c:v>23</c:v>
                </c:pt>
                <c:pt idx="3">
                  <c:v>15</c:v>
                </c:pt>
                <c:pt idx="4">
                  <c:v>20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B7-4163-A0AB-E471CDD12077}"/>
            </c:ext>
          </c:extLst>
        </c:ser>
        <c:ser>
          <c:idx val="4"/>
          <c:order val="4"/>
          <c:tx>
            <c:strRef>
              <c:f>'графики расписания '!$A$8</c:f>
              <c:strCache>
                <c:ptCount val="1"/>
                <c:pt idx="0">
                  <c:v>Пятница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расписания '!$L$3:$Q$3</c:f>
              <c:strCache>
                <c:ptCount val="6"/>
                <c:pt idx="0">
                  <c:v>2-А</c:v>
                </c:pt>
                <c:pt idx="1">
                  <c:v>2-Б</c:v>
                </c:pt>
                <c:pt idx="2">
                  <c:v>2-В</c:v>
                </c:pt>
                <c:pt idx="3">
                  <c:v>2-Г</c:v>
                </c:pt>
                <c:pt idx="4">
                  <c:v>2-Д</c:v>
                </c:pt>
                <c:pt idx="5">
                  <c:v>2-Е</c:v>
                </c:pt>
              </c:strCache>
            </c:strRef>
          </c:cat>
          <c:val>
            <c:numRef>
              <c:f>'графики расписания '!$L$8:$Q$8</c:f>
              <c:numCache>
                <c:formatCode>General</c:formatCode>
                <c:ptCount val="6"/>
                <c:pt idx="0">
                  <c:v>27</c:v>
                </c:pt>
                <c:pt idx="1">
                  <c:v>21</c:v>
                </c:pt>
                <c:pt idx="2">
                  <c:v>20</c:v>
                </c:pt>
                <c:pt idx="3">
                  <c:v>0</c:v>
                </c:pt>
                <c:pt idx="4">
                  <c:v>21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B7-4163-A0AB-E471CDD120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5994752"/>
        <c:axId val="65996288"/>
      </c:barChart>
      <c:catAx>
        <c:axId val="6599475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65996288"/>
        <c:crosses val="autoZero"/>
        <c:auto val="1"/>
        <c:lblAlgn val="ctr"/>
        <c:lblOffset val="100"/>
        <c:noMultiLvlLbl val="0"/>
      </c:catAx>
      <c:valAx>
        <c:axId val="65996288"/>
        <c:scaling>
          <c:orientation val="minMax"/>
          <c:max val="35"/>
          <c:min val="5"/>
        </c:scaling>
        <c:delete val="0"/>
        <c:axPos val="l"/>
        <c:numFmt formatCode="General" sourceLinked="1"/>
        <c:majorTickMark val="out"/>
        <c:minorTickMark val="none"/>
        <c:tickLblPos val="nextTo"/>
        <c:crossAx val="65994752"/>
        <c:crosses val="autoZero"/>
        <c:crossBetween val="between"/>
        <c:majorUnit val="3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'графики расписания '!$A$4</c:f>
              <c:strCache>
                <c:ptCount val="1"/>
                <c:pt idx="0">
                  <c:v>Понедельник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расписания '!$R$3:$V$3</c:f>
              <c:strCache>
                <c:ptCount val="5"/>
                <c:pt idx="0">
                  <c:v>3-А</c:v>
                </c:pt>
                <c:pt idx="1">
                  <c:v>3-Б</c:v>
                </c:pt>
                <c:pt idx="2">
                  <c:v>3-В</c:v>
                </c:pt>
                <c:pt idx="3">
                  <c:v>3-Г</c:v>
                </c:pt>
                <c:pt idx="4">
                  <c:v>4-и</c:v>
                </c:pt>
              </c:strCache>
            </c:strRef>
          </c:cat>
          <c:val>
            <c:numRef>
              <c:f>'графики расписания '!$R$4:$V$4</c:f>
              <c:numCache>
                <c:formatCode>General</c:formatCode>
                <c:ptCount val="5"/>
                <c:pt idx="0">
                  <c:v>21</c:v>
                </c:pt>
                <c:pt idx="1">
                  <c:v>20</c:v>
                </c:pt>
                <c:pt idx="2">
                  <c:v>23</c:v>
                </c:pt>
                <c:pt idx="3">
                  <c:v>21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7-4163-A0AB-E471CDD12077}"/>
            </c:ext>
          </c:extLst>
        </c:ser>
        <c:ser>
          <c:idx val="1"/>
          <c:order val="1"/>
          <c:tx>
            <c:strRef>
              <c:f>'графики расписания '!$A$5</c:f>
              <c:strCache>
                <c:ptCount val="1"/>
                <c:pt idx="0">
                  <c:v>Вторник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расписания '!$R$3:$V$3</c:f>
              <c:strCache>
                <c:ptCount val="5"/>
                <c:pt idx="0">
                  <c:v>3-А</c:v>
                </c:pt>
                <c:pt idx="1">
                  <c:v>3-Б</c:v>
                </c:pt>
                <c:pt idx="2">
                  <c:v>3-В</c:v>
                </c:pt>
                <c:pt idx="3">
                  <c:v>3-Г</c:v>
                </c:pt>
                <c:pt idx="4">
                  <c:v>4-и</c:v>
                </c:pt>
              </c:strCache>
            </c:strRef>
          </c:cat>
          <c:val>
            <c:numRef>
              <c:f>'графики расписания '!$R$5:$V$5</c:f>
              <c:numCache>
                <c:formatCode>General</c:formatCode>
                <c:ptCount val="5"/>
                <c:pt idx="0">
                  <c:v>25</c:v>
                </c:pt>
                <c:pt idx="1">
                  <c:v>26</c:v>
                </c:pt>
                <c:pt idx="2">
                  <c:v>20</c:v>
                </c:pt>
                <c:pt idx="3">
                  <c:v>27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7-4163-A0AB-E471CDD12077}"/>
            </c:ext>
          </c:extLst>
        </c:ser>
        <c:ser>
          <c:idx val="2"/>
          <c:order val="2"/>
          <c:tx>
            <c:strRef>
              <c:f>'графики расписания '!$A$6</c:f>
              <c:strCache>
                <c:ptCount val="1"/>
                <c:pt idx="0">
                  <c:v>Среда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расписания '!$R$3:$V$3</c:f>
              <c:strCache>
                <c:ptCount val="5"/>
                <c:pt idx="0">
                  <c:v>3-А</c:v>
                </c:pt>
                <c:pt idx="1">
                  <c:v>3-Б</c:v>
                </c:pt>
                <c:pt idx="2">
                  <c:v>3-В</c:v>
                </c:pt>
                <c:pt idx="3">
                  <c:v>3-Г</c:v>
                </c:pt>
                <c:pt idx="4">
                  <c:v>4-и</c:v>
                </c:pt>
              </c:strCache>
            </c:strRef>
          </c:cat>
          <c:val>
            <c:numRef>
              <c:f>'графики расписания '!$R$6:$V$6</c:f>
              <c:numCache>
                <c:formatCode>General</c:formatCode>
                <c:ptCount val="5"/>
                <c:pt idx="0">
                  <c:v>18</c:v>
                </c:pt>
                <c:pt idx="1">
                  <c:v>17</c:v>
                </c:pt>
                <c:pt idx="2">
                  <c:v>24</c:v>
                </c:pt>
                <c:pt idx="3">
                  <c:v>24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B7-4163-A0AB-E471CDD12077}"/>
            </c:ext>
          </c:extLst>
        </c:ser>
        <c:ser>
          <c:idx val="3"/>
          <c:order val="3"/>
          <c:tx>
            <c:strRef>
              <c:f>'графики расписания '!$A$7</c:f>
              <c:strCache>
                <c:ptCount val="1"/>
                <c:pt idx="0">
                  <c:v>Четверг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расписания '!$R$3:$V$3</c:f>
              <c:strCache>
                <c:ptCount val="5"/>
                <c:pt idx="0">
                  <c:v>3-А</c:v>
                </c:pt>
                <c:pt idx="1">
                  <c:v>3-Б</c:v>
                </c:pt>
                <c:pt idx="2">
                  <c:v>3-В</c:v>
                </c:pt>
                <c:pt idx="3">
                  <c:v>3-Г</c:v>
                </c:pt>
                <c:pt idx="4">
                  <c:v>4-и</c:v>
                </c:pt>
              </c:strCache>
            </c:strRef>
          </c:cat>
          <c:val>
            <c:numRef>
              <c:f>'графики расписания '!$R$7:$V$7</c:f>
              <c:numCache>
                <c:formatCode>General</c:formatCode>
                <c:ptCount val="5"/>
                <c:pt idx="0">
                  <c:v>21</c:v>
                </c:pt>
                <c:pt idx="1">
                  <c:v>21</c:v>
                </c:pt>
                <c:pt idx="2">
                  <c:v>22</c:v>
                </c:pt>
                <c:pt idx="3">
                  <c:v>15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B7-4163-A0AB-E471CDD12077}"/>
            </c:ext>
          </c:extLst>
        </c:ser>
        <c:ser>
          <c:idx val="4"/>
          <c:order val="4"/>
          <c:tx>
            <c:strRef>
              <c:f>'графики расписания '!$A$8</c:f>
              <c:strCache>
                <c:ptCount val="1"/>
                <c:pt idx="0">
                  <c:v>Пятница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расписания '!$R$3:$V$3</c:f>
              <c:strCache>
                <c:ptCount val="5"/>
                <c:pt idx="0">
                  <c:v>3-А</c:v>
                </c:pt>
                <c:pt idx="1">
                  <c:v>3-Б</c:v>
                </c:pt>
                <c:pt idx="2">
                  <c:v>3-В</c:v>
                </c:pt>
                <c:pt idx="3">
                  <c:v>3-Г</c:v>
                </c:pt>
                <c:pt idx="4">
                  <c:v>4-и</c:v>
                </c:pt>
              </c:strCache>
            </c:strRef>
          </c:cat>
          <c:val>
            <c:numRef>
              <c:f>'графики расписания '!$R$8:$V$8</c:f>
              <c:numCache>
                <c:formatCode>General</c:formatCode>
                <c:ptCount val="5"/>
                <c:pt idx="0">
                  <c:v>23</c:v>
                </c:pt>
                <c:pt idx="1">
                  <c:v>24</c:v>
                </c:pt>
                <c:pt idx="2">
                  <c:v>19</c:v>
                </c:pt>
                <c:pt idx="3">
                  <c:v>22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B7-4163-A0AB-E471CDD120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058112"/>
        <c:axId val="66059648"/>
      </c:barChart>
      <c:catAx>
        <c:axId val="6605811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66059648"/>
        <c:crosses val="autoZero"/>
        <c:auto val="1"/>
        <c:lblAlgn val="ctr"/>
        <c:lblOffset val="100"/>
        <c:noMultiLvlLbl val="0"/>
      </c:catAx>
      <c:valAx>
        <c:axId val="66059648"/>
        <c:scaling>
          <c:orientation val="minMax"/>
          <c:max val="35"/>
          <c:min val="5"/>
        </c:scaling>
        <c:delete val="0"/>
        <c:axPos val="l"/>
        <c:numFmt formatCode="General" sourceLinked="1"/>
        <c:majorTickMark val="out"/>
        <c:minorTickMark val="none"/>
        <c:tickLblPos val="nextTo"/>
        <c:crossAx val="66058112"/>
        <c:crosses val="autoZero"/>
        <c:crossBetween val="between"/>
        <c:majorUnit val="3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'графики расписания '!$A$4</c:f>
              <c:strCache>
                <c:ptCount val="1"/>
                <c:pt idx="0">
                  <c:v>Понедельник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расписания '!$W$3:$AA$3</c:f>
              <c:strCache>
                <c:ptCount val="5"/>
                <c:pt idx="0">
                  <c:v>4-А</c:v>
                </c:pt>
                <c:pt idx="1">
                  <c:v>4-Б</c:v>
                </c:pt>
                <c:pt idx="2">
                  <c:v>4-В</c:v>
                </c:pt>
                <c:pt idx="3">
                  <c:v>4-г</c:v>
                </c:pt>
                <c:pt idx="4">
                  <c:v>4-д</c:v>
                </c:pt>
              </c:strCache>
            </c:strRef>
          </c:cat>
          <c:val>
            <c:numRef>
              <c:f>'графики расписания '!$W$4:$AA$4</c:f>
              <c:numCache>
                <c:formatCode>General</c:formatCode>
                <c:ptCount val="5"/>
                <c:pt idx="0">
                  <c:v>19</c:v>
                </c:pt>
                <c:pt idx="1">
                  <c:v>20</c:v>
                </c:pt>
                <c:pt idx="2">
                  <c:v>20</c:v>
                </c:pt>
                <c:pt idx="3">
                  <c:v>24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7-4163-A0AB-E471CDD12077}"/>
            </c:ext>
          </c:extLst>
        </c:ser>
        <c:ser>
          <c:idx val="1"/>
          <c:order val="1"/>
          <c:tx>
            <c:strRef>
              <c:f>'графики расписания '!$A$5</c:f>
              <c:strCache>
                <c:ptCount val="1"/>
                <c:pt idx="0">
                  <c:v>Вторник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расписания '!$W$3:$AA$3</c:f>
              <c:strCache>
                <c:ptCount val="5"/>
                <c:pt idx="0">
                  <c:v>4-А</c:v>
                </c:pt>
                <c:pt idx="1">
                  <c:v>4-Б</c:v>
                </c:pt>
                <c:pt idx="2">
                  <c:v>4-В</c:v>
                </c:pt>
                <c:pt idx="3">
                  <c:v>4-г</c:v>
                </c:pt>
                <c:pt idx="4">
                  <c:v>4-д</c:v>
                </c:pt>
              </c:strCache>
            </c:strRef>
          </c:cat>
          <c:val>
            <c:numRef>
              <c:f>'графики расписания '!$W$5:$AA$5</c:f>
              <c:numCache>
                <c:formatCode>General</c:formatCode>
                <c:ptCount val="5"/>
                <c:pt idx="0">
                  <c:v>28</c:v>
                </c:pt>
                <c:pt idx="1">
                  <c:v>26</c:v>
                </c:pt>
                <c:pt idx="2">
                  <c:v>25</c:v>
                </c:pt>
                <c:pt idx="3">
                  <c:v>19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7-4163-A0AB-E471CDD12077}"/>
            </c:ext>
          </c:extLst>
        </c:ser>
        <c:ser>
          <c:idx val="2"/>
          <c:order val="2"/>
          <c:tx>
            <c:strRef>
              <c:f>'графики расписания '!$A$6</c:f>
              <c:strCache>
                <c:ptCount val="1"/>
                <c:pt idx="0">
                  <c:v>Среда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расписания '!$W$3:$AA$3</c:f>
              <c:strCache>
                <c:ptCount val="5"/>
                <c:pt idx="0">
                  <c:v>4-А</c:v>
                </c:pt>
                <c:pt idx="1">
                  <c:v>4-Б</c:v>
                </c:pt>
                <c:pt idx="2">
                  <c:v>4-В</c:v>
                </c:pt>
                <c:pt idx="3">
                  <c:v>4-г</c:v>
                </c:pt>
                <c:pt idx="4">
                  <c:v>4-д</c:v>
                </c:pt>
              </c:strCache>
            </c:strRef>
          </c:cat>
          <c:val>
            <c:numRef>
              <c:f>'графики расписания '!$W$6:$AA$6</c:f>
              <c:numCache>
                <c:formatCode>General</c:formatCode>
                <c:ptCount val="5"/>
                <c:pt idx="0">
                  <c:v>27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B7-4163-A0AB-E471CDD12077}"/>
            </c:ext>
          </c:extLst>
        </c:ser>
        <c:ser>
          <c:idx val="3"/>
          <c:order val="3"/>
          <c:tx>
            <c:strRef>
              <c:f>'графики расписания '!$A$7</c:f>
              <c:strCache>
                <c:ptCount val="1"/>
                <c:pt idx="0">
                  <c:v>Четверг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расписания '!$W$3:$AA$3</c:f>
              <c:strCache>
                <c:ptCount val="5"/>
                <c:pt idx="0">
                  <c:v>4-А</c:v>
                </c:pt>
                <c:pt idx="1">
                  <c:v>4-Б</c:v>
                </c:pt>
                <c:pt idx="2">
                  <c:v>4-В</c:v>
                </c:pt>
                <c:pt idx="3">
                  <c:v>4-г</c:v>
                </c:pt>
                <c:pt idx="4">
                  <c:v>4-д</c:v>
                </c:pt>
              </c:strCache>
            </c:strRef>
          </c:cat>
          <c:val>
            <c:numRef>
              <c:f>'графики расписания '!$W$7:$AA$7</c:f>
              <c:numCache>
                <c:formatCode>General</c:formatCode>
                <c:ptCount val="5"/>
                <c:pt idx="0">
                  <c:v>15</c:v>
                </c:pt>
                <c:pt idx="1">
                  <c:v>12</c:v>
                </c:pt>
                <c:pt idx="2">
                  <c:v>16</c:v>
                </c:pt>
                <c:pt idx="3">
                  <c:v>24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B7-4163-A0AB-E471CDD12077}"/>
            </c:ext>
          </c:extLst>
        </c:ser>
        <c:ser>
          <c:idx val="4"/>
          <c:order val="4"/>
          <c:tx>
            <c:strRef>
              <c:f>'графики расписания '!$A$8</c:f>
              <c:strCache>
                <c:ptCount val="1"/>
                <c:pt idx="0">
                  <c:v>Пятница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расписания '!$W$3:$AA$3</c:f>
              <c:strCache>
                <c:ptCount val="5"/>
                <c:pt idx="0">
                  <c:v>4-А</c:v>
                </c:pt>
                <c:pt idx="1">
                  <c:v>4-Б</c:v>
                </c:pt>
                <c:pt idx="2">
                  <c:v>4-В</c:v>
                </c:pt>
                <c:pt idx="3">
                  <c:v>4-г</c:v>
                </c:pt>
                <c:pt idx="4">
                  <c:v>4-д</c:v>
                </c:pt>
              </c:strCache>
            </c:strRef>
          </c:cat>
          <c:val>
            <c:numRef>
              <c:f>'графики расписания '!$W$8:$AA$8</c:f>
              <c:numCache>
                <c:formatCode>General</c:formatCode>
                <c:ptCount val="5"/>
                <c:pt idx="0">
                  <c:v>23</c:v>
                </c:pt>
                <c:pt idx="1">
                  <c:v>28</c:v>
                </c:pt>
                <c:pt idx="2">
                  <c:v>24</c:v>
                </c:pt>
                <c:pt idx="3">
                  <c:v>17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B7-4163-A0AB-E471CDD12077}"/>
            </c:ext>
          </c:extLst>
        </c:ser>
        <c:ser>
          <c:idx val="5"/>
          <c:order val="5"/>
          <c:tx>
            <c:strRef>
              <c:f>'графики расписания '!$A$9</c:f>
              <c:strCache>
                <c:ptCount val="1"/>
                <c:pt idx="0">
                  <c:v>Суббота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расписания '!$W$3:$AA$3</c:f>
              <c:strCache>
                <c:ptCount val="5"/>
                <c:pt idx="0">
                  <c:v>4-А</c:v>
                </c:pt>
                <c:pt idx="1">
                  <c:v>4-Б</c:v>
                </c:pt>
                <c:pt idx="2">
                  <c:v>4-В</c:v>
                </c:pt>
                <c:pt idx="3">
                  <c:v>4-г</c:v>
                </c:pt>
                <c:pt idx="4">
                  <c:v>4-д</c:v>
                </c:pt>
              </c:strCache>
            </c:strRef>
          </c:cat>
          <c:val>
            <c:numRef>
              <c:f>'графики расписания '!$W$10:$AA$10</c:f>
              <c:numCache>
                <c:formatCode>General</c:formatCode>
                <c:ptCount val="5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3-4C42-B919-0E6C38815C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8290432"/>
        <c:axId val="68291968"/>
      </c:barChart>
      <c:catAx>
        <c:axId val="6829043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68291968"/>
        <c:crosses val="autoZero"/>
        <c:auto val="1"/>
        <c:lblAlgn val="ctr"/>
        <c:lblOffset val="100"/>
        <c:noMultiLvlLbl val="0"/>
      </c:catAx>
      <c:valAx>
        <c:axId val="68291968"/>
        <c:scaling>
          <c:orientation val="minMax"/>
          <c:max val="35"/>
          <c:min val="5"/>
        </c:scaling>
        <c:delete val="0"/>
        <c:axPos val="l"/>
        <c:numFmt formatCode="General" sourceLinked="1"/>
        <c:majorTickMark val="out"/>
        <c:minorTickMark val="none"/>
        <c:tickLblPos val="nextTo"/>
        <c:crossAx val="68290432"/>
        <c:crosses val="autoZero"/>
        <c:crossBetween val="between"/>
        <c:majorUnit val="3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'графики расписания '!$AB$4</c:f>
              <c:strCache>
                <c:ptCount val="1"/>
                <c:pt idx="0">
                  <c:v>Понедельник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расписания '!$AC$3:$AH$3</c:f>
              <c:strCache>
                <c:ptCount val="6"/>
                <c:pt idx="0">
                  <c:v>1-З</c:v>
                </c:pt>
                <c:pt idx="1">
                  <c:v>1*-Ж</c:v>
                </c:pt>
                <c:pt idx="2">
                  <c:v>2-З</c:v>
                </c:pt>
                <c:pt idx="3">
                  <c:v>3-Ж</c:v>
                </c:pt>
                <c:pt idx="4">
                  <c:v>4-М</c:v>
                </c:pt>
                <c:pt idx="5">
                  <c:v>#ССЫЛКА!</c:v>
                </c:pt>
              </c:strCache>
            </c:strRef>
          </c:cat>
          <c:val>
            <c:numRef>
              <c:f>'графики расписания '!$AC$4:$AH$4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26</c:v>
                </c:pt>
                <c:pt idx="3">
                  <c:v>0</c:v>
                </c:pt>
                <c:pt idx="4">
                  <c:v>23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C-4588-AC9C-A0711795BB5B}"/>
            </c:ext>
          </c:extLst>
        </c:ser>
        <c:ser>
          <c:idx val="1"/>
          <c:order val="1"/>
          <c:tx>
            <c:strRef>
              <c:f>'графики расписания '!$AB$5</c:f>
              <c:strCache>
                <c:ptCount val="1"/>
                <c:pt idx="0">
                  <c:v>Вторник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расписания '!$AC$3:$AH$3</c:f>
              <c:strCache>
                <c:ptCount val="6"/>
                <c:pt idx="0">
                  <c:v>1-З</c:v>
                </c:pt>
                <c:pt idx="1">
                  <c:v>1*-Ж</c:v>
                </c:pt>
                <c:pt idx="2">
                  <c:v>2-З</c:v>
                </c:pt>
                <c:pt idx="3">
                  <c:v>3-Ж</c:v>
                </c:pt>
                <c:pt idx="4">
                  <c:v>4-М</c:v>
                </c:pt>
                <c:pt idx="5">
                  <c:v>#ССЫЛКА!</c:v>
                </c:pt>
              </c:strCache>
            </c:strRef>
          </c:cat>
          <c:val>
            <c:numRef>
              <c:f>'графики расписания '!$AC$5:$AH$5</c:f>
              <c:numCache>
                <c:formatCode>General</c:formatCode>
                <c:ptCount val="6"/>
                <c:pt idx="0">
                  <c:v>23</c:v>
                </c:pt>
                <c:pt idx="1">
                  <c:v>22</c:v>
                </c:pt>
                <c:pt idx="2">
                  <c:v>21</c:v>
                </c:pt>
                <c:pt idx="3">
                  <c:v>22</c:v>
                </c:pt>
                <c:pt idx="4">
                  <c:v>26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C-4588-AC9C-A0711795BB5B}"/>
            </c:ext>
          </c:extLst>
        </c:ser>
        <c:ser>
          <c:idx val="2"/>
          <c:order val="2"/>
          <c:tx>
            <c:strRef>
              <c:f>'графики расписания '!$AB$6</c:f>
              <c:strCache>
                <c:ptCount val="1"/>
                <c:pt idx="0">
                  <c:v>Среда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расписания '!$AC$3:$AH$3</c:f>
              <c:strCache>
                <c:ptCount val="6"/>
                <c:pt idx="0">
                  <c:v>1-З</c:v>
                </c:pt>
                <c:pt idx="1">
                  <c:v>1*-Ж</c:v>
                </c:pt>
                <c:pt idx="2">
                  <c:v>2-З</c:v>
                </c:pt>
                <c:pt idx="3">
                  <c:v>3-Ж</c:v>
                </c:pt>
                <c:pt idx="4">
                  <c:v>4-М</c:v>
                </c:pt>
                <c:pt idx="5">
                  <c:v>#ССЫЛКА!</c:v>
                </c:pt>
              </c:strCache>
            </c:strRef>
          </c:cat>
          <c:val>
            <c:numRef>
              <c:f>'графики расписания '!$AC$6:$AH$6</c:f>
              <c:numCache>
                <c:formatCode>General</c:formatCode>
                <c:ptCount val="6"/>
                <c:pt idx="0">
                  <c:v>0</c:v>
                </c:pt>
                <c:pt idx="1">
                  <c:v>21</c:v>
                </c:pt>
                <c:pt idx="2">
                  <c:v>20</c:v>
                </c:pt>
                <c:pt idx="3">
                  <c:v>25</c:v>
                </c:pt>
                <c:pt idx="4">
                  <c:v>23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C-4588-AC9C-A0711795BB5B}"/>
            </c:ext>
          </c:extLst>
        </c:ser>
        <c:ser>
          <c:idx val="3"/>
          <c:order val="3"/>
          <c:tx>
            <c:strRef>
              <c:f>'графики расписания '!$AB$7</c:f>
              <c:strCache>
                <c:ptCount val="1"/>
                <c:pt idx="0">
                  <c:v>Четверг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расписания '!$AC$3:$AH$3</c:f>
              <c:strCache>
                <c:ptCount val="6"/>
                <c:pt idx="0">
                  <c:v>1-З</c:v>
                </c:pt>
                <c:pt idx="1">
                  <c:v>1*-Ж</c:v>
                </c:pt>
                <c:pt idx="2">
                  <c:v>2-З</c:v>
                </c:pt>
                <c:pt idx="3">
                  <c:v>3-Ж</c:v>
                </c:pt>
                <c:pt idx="4">
                  <c:v>4-М</c:v>
                </c:pt>
                <c:pt idx="5">
                  <c:v>#ССЫЛКА!</c:v>
                </c:pt>
              </c:strCache>
            </c:strRef>
          </c:cat>
          <c:val>
            <c:numRef>
              <c:f>'графики расписания '!$AC$7:$AH$7</c:f>
              <c:numCache>
                <c:formatCode>General</c:formatCode>
                <c:ptCount val="6"/>
                <c:pt idx="0">
                  <c:v>26</c:v>
                </c:pt>
                <c:pt idx="1">
                  <c:v>23</c:v>
                </c:pt>
                <c:pt idx="2">
                  <c:v>24</c:v>
                </c:pt>
                <c:pt idx="3">
                  <c:v>21</c:v>
                </c:pt>
                <c:pt idx="4">
                  <c:v>22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2C-4588-AC9C-A0711795BB5B}"/>
            </c:ext>
          </c:extLst>
        </c:ser>
        <c:ser>
          <c:idx val="4"/>
          <c:order val="4"/>
          <c:tx>
            <c:strRef>
              <c:f>'графики расписания '!$AB$8</c:f>
              <c:strCache>
                <c:ptCount val="1"/>
                <c:pt idx="0">
                  <c:v>Пятница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расписания '!$AC$3:$AH$3</c:f>
              <c:strCache>
                <c:ptCount val="6"/>
                <c:pt idx="0">
                  <c:v>1-З</c:v>
                </c:pt>
                <c:pt idx="1">
                  <c:v>1*-Ж</c:v>
                </c:pt>
                <c:pt idx="2">
                  <c:v>2-З</c:v>
                </c:pt>
                <c:pt idx="3">
                  <c:v>3-Ж</c:v>
                </c:pt>
                <c:pt idx="4">
                  <c:v>4-М</c:v>
                </c:pt>
                <c:pt idx="5">
                  <c:v>#ССЫЛКА!</c:v>
                </c:pt>
              </c:strCache>
            </c:strRef>
          </c:cat>
          <c:val>
            <c:numRef>
              <c:f>'графики расписания '!$AC$8:$AH$8</c:f>
              <c:numCache>
                <c:formatCode>General</c:formatCode>
                <c:ptCount val="6"/>
                <c:pt idx="0">
                  <c:v>23</c:v>
                </c:pt>
                <c:pt idx="1">
                  <c:v>21</c:v>
                </c:pt>
                <c:pt idx="2">
                  <c:v>23</c:v>
                </c:pt>
                <c:pt idx="3">
                  <c:v>19</c:v>
                </c:pt>
                <c:pt idx="4">
                  <c:v>25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2C-4588-AC9C-A0711795BB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8366336"/>
        <c:axId val="68367872"/>
      </c:barChart>
      <c:catAx>
        <c:axId val="6836633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68367872"/>
        <c:crosses val="autoZero"/>
        <c:auto val="1"/>
        <c:lblAlgn val="ctr"/>
        <c:lblOffset val="100"/>
        <c:noMultiLvlLbl val="0"/>
      </c:catAx>
      <c:valAx>
        <c:axId val="68367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8366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11</xdr:row>
      <xdr:rowOff>107950</xdr:rowOff>
    </xdr:from>
    <xdr:to>
      <xdr:col>27</xdr:col>
      <xdr:colOff>112618</xdr:colOff>
      <xdr:row>25</xdr:row>
      <xdr:rowOff>44450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84978</xdr:colOff>
      <xdr:row>25</xdr:row>
      <xdr:rowOff>16249</xdr:rowOff>
    </xdr:from>
    <xdr:to>
      <xdr:col>26</xdr:col>
      <xdr:colOff>308162</xdr:colOff>
      <xdr:row>38</xdr:row>
      <xdr:rowOff>148852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182096</xdr:colOff>
      <xdr:row>41</xdr:row>
      <xdr:rowOff>23718</xdr:rowOff>
    </xdr:from>
    <xdr:to>
      <xdr:col>26</xdr:col>
      <xdr:colOff>224118</xdr:colOff>
      <xdr:row>54</xdr:row>
      <xdr:rowOff>156321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182095</xdr:colOff>
      <xdr:row>56</xdr:row>
      <xdr:rowOff>9711</xdr:rowOff>
    </xdr:from>
    <xdr:to>
      <xdr:col>26</xdr:col>
      <xdr:colOff>224117</xdr:colOff>
      <xdr:row>71</xdr:row>
      <xdr:rowOff>168088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27174</xdr:colOff>
      <xdr:row>10</xdr:row>
      <xdr:rowOff>98051</xdr:rowOff>
    </xdr:from>
    <xdr:to>
      <xdr:col>37</xdr:col>
      <xdr:colOff>588308</xdr:colOff>
      <xdr:row>26</xdr:row>
      <xdr:rowOff>168088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="112" zoomScaleNormal="112" workbookViewId="0">
      <selection activeCell="E25" sqref="E25"/>
    </sheetView>
  </sheetViews>
  <sheetFormatPr defaultRowHeight="15" x14ac:dyDescent="0.25"/>
  <cols>
    <col min="1" max="1" width="18.5703125" style="8" customWidth="1"/>
    <col min="2" max="2" width="3.140625" style="8" customWidth="1"/>
    <col min="3" max="3" width="3.140625" style="15" customWidth="1"/>
    <col min="4" max="4" width="9.140625" style="10"/>
    <col min="5" max="5" width="3.28515625" style="15" customWidth="1"/>
    <col min="6" max="6" width="8.85546875" style="10" customWidth="1"/>
    <col min="7" max="7" width="3.140625" style="8" customWidth="1"/>
    <col min="8" max="8" width="10.140625" style="10" customWidth="1"/>
    <col min="9" max="9" width="2.7109375" style="15" hidden="1" customWidth="1"/>
    <col min="10" max="10" width="10.140625" style="10" hidden="1" customWidth="1"/>
    <col min="11" max="11" width="3.42578125" style="10" customWidth="1"/>
    <col min="12" max="12" width="9.42578125" style="10" customWidth="1"/>
    <col min="13" max="13" width="3.28515625" style="10" customWidth="1"/>
    <col min="14" max="14" width="9.140625" style="10" customWidth="1"/>
    <col min="15" max="15" width="2.5703125" style="15" customWidth="1"/>
    <col min="16" max="16" width="9.140625" style="10"/>
    <col min="17" max="17" width="3.42578125" style="15" customWidth="1"/>
    <col min="18" max="18" width="9.140625" style="10"/>
    <col min="19" max="16384" width="9.140625" style="8"/>
  </cols>
  <sheetData>
    <row r="1" spans="1:19" x14ac:dyDescent="0.25">
      <c r="A1" s="16" t="s">
        <v>18</v>
      </c>
      <c r="B1" s="1"/>
      <c r="C1" s="11"/>
      <c r="D1" s="14"/>
      <c r="E1" s="11"/>
      <c r="F1" s="14"/>
      <c r="G1" s="1"/>
      <c r="H1" s="14"/>
      <c r="I1" s="11"/>
      <c r="J1" s="14"/>
      <c r="K1" s="14"/>
      <c r="L1" s="14"/>
      <c r="M1" s="14"/>
      <c r="N1" s="14"/>
      <c r="O1" s="11"/>
      <c r="P1" s="14"/>
      <c r="Q1" s="11"/>
      <c r="R1" s="14"/>
    </row>
    <row r="2" spans="1:19" x14ac:dyDescent="0.25">
      <c r="A2" s="1"/>
      <c r="B2" s="1"/>
      <c r="C2" s="11"/>
      <c r="D2" s="14"/>
      <c r="E2" s="11"/>
      <c r="F2" s="14"/>
      <c r="G2" s="1"/>
      <c r="H2" s="14"/>
      <c r="I2" s="11"/>
      <c r="J2" s="14"/>
      <c r="K2" s="14"/>
      <c r="L2" s="14"/>
      <c r="M2" s="14"/>
      <c r="N2" s="14"/>
      <c r="O2" s="11"/>
      <c r="P2" s="14"/>
      <c r="Q2" s="11"/>
      <c r="R2" s="14"/>
    </row>
    <row r="3" spans="1:19" ht="12" customHeight="1" x14ac:dyDescent="0.25">
      <c r="A3" s="3" t="s">
        <v>19</v>
      </c>
      <c r="B3" s="18" t="s">
        <v>25</v>
      </c>
      <c r="C3" s="20" t="s">
        <v>24</v>
      </c>
      <c r="D3" s="18" t="s">
        <v>23</v>
      </c>
      <c r="E3" s="20" t="s">
        <v>24</v>
      </c>
      <c r="F3" s="18" t="s">
        <v>34</v>
      </c>
      <c r="G3" s="20" t="s">
        <v>24</v>
      </c>
      <c r="H3" s="38" t="s">
        <v>53</v>
      </c>
      <c r="I3" s="20" t="s">
        <v>24</v>
      </c>
      <c r="J3" s="18" t="s">
        <v>35</v>
      </c>
      <c r="K3" s="20" t="s">
        <v>24</v>
      </c>
      <c r="L3" s="18" t="s">
        <v>56</v>
      </c>
      <c r="M3" s="20" t="s">
        <v>24</v>
      </c>
      <c r="N3" s="38" t="s">
        <v>55</v>
      </c>
      <c r="O3" s="20" t="s">
        <v>24</v>
      </c>
      <c r="P3" s="18" t="s">
        <v>54</v>
      </c>
      <c r="Q3" s="20" t="s">
        <v>24</v>
      </c>
      <c r="R3" s="18" t="s">
        <v>36</v>
      </c>
    </row>
    <row r="4" spans="1:19" ht="15" customHeight="1" x14ac:dyDescent="0.25">
      <c r="A4" s="2" t="s">
        <v>6</v>
      </c>
      <c r="B4" s="17">
        <v>8</v>
      </c>
      <c r="C4" s="21">
        <v>4</v>
      </c>
      <c r="D4" s="19">
        <f>B4*C4</f>
        <v>32</v>
      </c>
      <c r="E4" s="23">
        <v>5</v>
      </c>
      <c r="F4" s="19">
        <f>B4*E4</f>
        <v>40</v>
      </c>
      <c r="G4" s="23">
        <v>5</v>
      </c>
      <c r="H4" s="19">
        <f t="shared" ref="H4:H17" si="0">G4*B4</f>
        <v>40</v>
      </c>
      <c r="I4" s="23">
        <v>5</v>
      </c>
      <c r="J4" s="19">
        <f t="shared" ref="J4:J17" si="1">B4*I4</f>
        <v>40</v>
      </c>
      <c r="K4" s="23">
        <v>4</v>
      </c>
      <c r="L4" s="19">
        <f t="shared" ref="L4:L17" si="2">B4*K4</f>
        <v>32</v>
      </c>
      <c r="M4" s="23">
        <v>5</v>
      </c>
      <c r="N4" s="19">
        <f t="shared" ref="N4:N17" si="3">B4*M4</f>
        <v>40</v>
      </c>
      <c r="O4" s="23">
        <v>5</v>
      </c>
      <c r="P4" s="19">
        <f t="shared" ref="P4:P17" si="4">B4*O4</f>
        <v>40</v>
      </c>
      <c r="Q4" s="23">
        <v>4</v>
      </c>
      <c r="R4" s="19">
        <f t="shared" ref="R4:R17" si="5">B4*Q4</f>
        <v>32</v>
      </c>
      <c r="S4" s="4"/>
    </row>
    <row r="5" spans="1:19" ht="15" customHeight="1" x14ac:dyDescent="0.25">
      <c r="A5" s="2" t="s">
        <v>5</v>
      </c>
      <c r="B5" s="17">
        <v>7</v>
      </c>
      <c r="C5" s="21">
        <v>5</v>
      </c>
      <c r="D5" s="19">
        <f t="shared" ref="D5:D17" si="6">B5*C5</f>
        <v>35</v>
      </c>
      <c r="E5" s="23">
        <v>5</v>
      </c>
      <c r="F5" s="19">
        <f t="shared" ref="F5:F17" si="7">B5*E5</f>
        <v>35</v>
      </c>
      <c r="G5" s="23">
        <v>5</v>
      </c>
      <c r="H5" s="19">
        <f t="shared" si="0"/>
        <v>35</v>
      </c>
      <c r="I5" s="23">
        <v>5</v>
      </c>
      <c r="J5" s="19">
        <f t="shared" si="1"/>
        <v>35</v>
      </c>
      <c r="K5" s="23">
        <v>4</v>
      </c>
      <c r="L5" s="19">
        <f t="shared" si="2"/>
        <v>28</v>
      </c>
      <c r="M5" s="23">
        <v>5</v>
      </c>
      <c r="N5" s="19">
        <f t="shared" si="3"/>
        <v>35</v>
      </c>
      <c r="O5" s="23">
        <v>5</v>
      </c>
      <c r="P5" s="19">
        <f t="shared" si="4"/>
        <v>35</v>
      </c>
      <c r="Q5" s="23">
        <v>4</v>
      </c>
      <c r="R5" s="19">
        <f t="shared" si="5"/>
        <v>28</v>
      </c>
      <c r="S5" s="4"/>
    </row>
    <row r="6" spans="1:19" ht="15" customHeight="1" x14ac:dyDescent="0.25">
      <c r="A6" s="2" t="s">
        <v>20</v>
      </c>
      <c r="B6" s="17">
        <v>7</v>
      </c>
      <c r="C6" s="21">
        <v>0</v>
      </c>
      <c r="D6" s="19">
        <f t="shared" si="6"/>
        <v>0</v>
      </c>
      <c r="E6" s="23">
        <v>2</v>
      </c>
      <c r="F6" s="19">
        <f t="shared" si="7"/>
        <v>14</v>
      </c>
      <c r="G6" s="23">
        <v>2</v>
      </c>
      <c r="H6" s="19">
        <f t="shared" si="0"/>
        <v>14</v>
      </c>
      <c r="I6" s="23">
        <v>2</v>
      </c>
      <c r="J6" s="19">
        <f t="shared" si="1"/>
        <v>14</v>
      </c>
      <c r="K6" s="23">
        <v>2</v>
      </c>
      <c r="L6" s="19">
        <f t="shared" si="2"/>
        <v>14</v>
      </c>
      <c r="M6" s="23">
        <v>2</v>
      </c>
      <c r="N6" s="19">
        <f t="shared" si="3"/>
        <v>14</v>
      </c>
      <c r="O6" s="23">
        <v>2</v>
      </c>
      <c r="P6" s="19">
        <f t="shared" si="4"/>
        <v>14</v>
      </c>
      <c r="Q6" s="23">
        <v>2</v>
      </c>
      <c r="R6" s="19">
        <f t="shared" si="5"/>
        <v>14</v>
      </c>
      <c r="S6" s="4"/>
    </row>
    <row r="7" spans="1:19" ht="15" customHeight="1" x14ac:dyDescent="0.25">
      <c r="A7" s="2" t="s">
        <v>2</v>
      </c>
      <c r="B7" s="17">
        <v>6</v>
      </c>
      <c r="C7" s="21">
        <v>2</v>
      </c>
      <c r="D7" s="19">
        <f t="shared" si="6"/>
        <v>12</v>
      </c>
      <c r="E7" s="23">
        <v>2</v>
      </c>
      <c r="F7" s="19">
        <f t="shared" si="7"/>
        <v>12</v>
      </c>
      <c r="G7" s="23">
        <v>2</v>
      </c>
      <c r="H7" s="19">
        <f t="shared" si="0"/>
        <v>12</v>
      </c>
      <c r="I7" s="23">
        <v>2</v>
      </c>
      <c r="J7" s="19">
        <f t="shared" si="1"/>
        <v>12</v>
      </c>
      <c r="K7" s="23">
        <v>2</v>
      </c>
      <c r="L7" s="19">
        <f t="shared" si="2"/>
        <v>12</v>
      </c>
      <c r="M7" s="23">
        <v>2</v>
      </c>
      <c r="N7" s="19">
        <f t="shared" si="3"/>
        <v>12</v>
      </c>
      <c r="O7" s="23">
        <v>2</v>
      </c>
      <c r="P7" s="19">
        <f t="shared" si="4"/>
        <v>12</v>
      </c>
      <c r="Q7" s="23">
        <v>2</v>
      </c>
      <c r="R7" s="19">
        <f t="shared" si="5"/>
        <v>12</v>
      </c>
      <c r="S7" s="4"/>
    </row>
    <row r="8" spans="1:19" ht="15" customHeight="1" x14ac:dyDescent="0.25">
      <c r="A8" s="2" t="s">
        <v>7</v>
      </c>
      <c r="B8" s="17">
        <v>6</v>
      </c>
      <c r="C8" s="21">
        <v>0</v>
      </c>
      <c r="D8" s="19">
        <f t="shared" si="6"/>
        <v>0</v>
      </c>
      <c r="E8" s="23">
        <v>1</v>
      </c>
      <c r="F8" s="19">
        <f t="shared" si="7"/>
        <v>6</v>
      </c>
      <c r="G8" s="23">
        <v>1</v>
      </c>
      <c r="H8" s="19">
        <f t="shared" si="0"/>
        <v>6</v>
      </c>
      <c r="I8" s="23">
        <v>1</v>
      </c>
      <c r="J8" s="19">
        <f t="shared" si="1"/>
        <v>6</v>
      </c>
      <c r="K8" s="23">
        <v>1</v>
      </c>
      <c r="L8" s="19">
        <f t="shared" si="2"/>
        <v>6</v>
      </c>
      <c r="M8" s="23">
        <v>1</v>
      </c>
      <c r="N8" s="19">
        <f t="shared" si="3"/>
        <v>6</v>
      </c>
      <c r="O8" s="23">
        <v>1</v>
      </c>
      <c r="P8" s="19">
        <f t="shared" si="4"/>
        <v>6</v>
      </c>
      <c r="Q8" s="23">
        <v>1</v>
      </c>
      <c r="R8" s="19">
        <f t="shared" si="5"/>
        <v>6</v>
      </c>
      <c r="S8" s="4"/>
    </row>
    <row r="9" spans="1:19" ht="15" customHeight="1" x14ac:dyDescent="0.25">
      <c r="A9" s="2" t="s">
        <v>1</v>
      </c>
      <c r="B9" s="17">
        <v>5</v>
      </c>
      <c r="C9" s="21">
        <v>4</v>
      </c>
      <c r="D9" s="19">
        <f t="shared" si="6"/>
        <v>20</v>
      </c>
      <c r="E9" s="23">
        <v>5</v>
      </c>
      <c r="F9" s="19">
        <f t="shared" si="7"/>
        <v>25</v>
      </c>
      <c r="G9" s="23">
        <v>5</v>
      </c>
      <c r="H9" s="19">
        <f t="shared" si="0"/>
        <v>25</v>
      </c>
      <c r="I9" s="23">
        <v>4</v>
      </c>
      <c r="J9" s="19">
        <f t="shared" si="1"/>
        <v>20</v>
      </c>
      <c r="K9" s="23">
        <v>4</v>
      </c>
      <c r="L9" s="19">
        <f t="shared" si="2"/>
        <v>20</v>
      </c>
      <c r="M9" s="23">
        <v>4</v>
      </c>
      <c r="N9" s="19">
        <f t="shared" si="3"/>
        <v>20</v>
      </c>
      <c r="O9" s="23">
        <v>4</v>
      </c>
      <c r="P9" s="19">
        <f t="shared" si="4"/>
        <v>20</v>
      </c>
      <c r="Q9" s="23">
        <v>3</v>
      </c>
      <c r="R9" s="19">
        <f t="shared" si="5"/>
        <v>15</v>
      </c>
      <c r="S9" s="4"/>
    </row>
    <row r="10" spans="1:19" ht="15" hidden="1" customHeight="1" x14ac:dyDescent="0.25">
      <c r="A10" s="2" t="s">
        <v>17</v>
      </c>
      <c r="B10" s="17">
        <v>4</v>
      </c>
      <c r="C10" s="21">
        <v>0</v>
      </c>
      <c r="D10" s="19">
        <f t="shared" si="6"/>
        <v>0</v>
      </c>
      <c r="E10" s="23">
        <v>0</v>
      </c>
      <c r="F10" s="19">
        <f t="shared" si="7"/>
        <v>0</v>
      </c>
      <c r="G10" s="24">
        <v>0</v>
      </c>
      <c r="H10" s="19">
        <f t="shared" si="0"/>
        <v>0</v>
      </c>
      <c r="I10" s="23">
        <v>1</v>
      </c>
      <c r="J10" s="19">
        <f t="shared" si="1"/>
        <v>4</v>
      </c>
      <c r="K10" s="23">
        <v>0</v>
      </c>
      <c r="L10" s="19">
        <f t="shared" si="2"/>
        <v>0</v>
      </c>
      <c r="M10" s="23">
        <v>0</v>
      </c>
      <c r="N10" s="19">
        <f t="shared" si="3"/>
        <v>0</v>
      </c>
      <c r="O10" s="23">
        <v>0</v>
      </c>
      <c r="P10" s="19">
        <f t="shared" si="4"/>
        <v>0</v>
      </c>
      <c r="Q10" s="23">
        <v>0</v>
      </c>
      <c r="R10" s="19">
        <f t="shared" si="5"/>
        <v>0</v>
      </c>
      <c r="S10" s="4"/>
    </row>
    <row r="11" spans="1:19" ht="15" customHeight="1" x14ac:dyDescent="0.25">
      <c r="A11" s="2" t="s">
        <v>16</v>
      </c>
      <c r="B11" s="17">
        <v>4</v>
      </c>
      <c r="C11" s="21">
        <v>0</v>
      </c>
      <c r="D11" s="19">
        <f t="shared" si="6"/>
        <v>0</v>
      </c>
      <c r="E11" s="23">
        <v>0</v>
      </c>
      <c r="F11" s="19">
        <f t="shared" si="7"/>
        <v>0</v>
      </c>
      <c r="G11" s="24">
        <v>0</v>
      </c>
      <c r="H11" s="19">
        <f t="shared" si="0"/>
        <v>0</v>
      </c>
      <c r="I11" s="23">
        <v>0</v>
      </c>
      <c r="J11" s="19">
        <f t="shared" si="1"/>
        <v>0</v>
      </c>
      <c r="K11" s="23">
        <v>0</v>
      </c>
      <c r="L11" s="19">
        <f t="shared" si="2"/>
        <v>0</v>
      </c>
      <c r="M11" s="23">
        <v>1</v>
      </c>
      <c r="N11" s="19">
        <f t="shared" si="3"/>
        <v>4</v>
      </c>
      <c r="O11" s="23">
        <v>1</v>
      </c>
      <c r="P11" s="19">
        <f t="shared" si="4"/>
        <v>4</v>
      </c>
      <c r="Q11" s="23">
        <v>1</v>
      </c>
      <c r="R11" s="19">
        <f t="shared" si="5"/>
        <v>4</v>
      </c>
      <c r="S11" s="4"/>
    </row>
    <row r="12" spans="1:19" ht="15" hidden="1" customHeight="1" x14ac:dyDescent="0.25">
      <c r="A12" s="2" t="s">
        <v>21</v>
      </c>
      <c r="B12" s="17">
        <v>4</v>
      </c>
      <c r="C12" s="21">
        <v>0</v>
      </c>
      <c r="D12" s="19">
        <f t="shared" si="6"/>
        <v>0</v>
      </c>
      <c r="E12" s="23">
        <v>0</v>
      </c>
      <c r="F12" s="19">
        <f t="shared" si="7"/>
        <v>0</v>
      </c>
      <c r="G12" s="24">
        <v>0</v>
      </c>
      <c r="H12" s="19">
        <f t="shared" si="0"/>
        <v>0</v>
      </c>
      <c r="I12" s="23">
        <v>0</v>
      </c>
      <c r="J12" s="19">
        <f t="shared" si="1"/>
        <v>0</v>
      </c>
      <c r="K12" s="23">
        <v>0</v>
      </c>
      <c r="L12" s="19">
        <f t="shared" si="2"/>
        <v>0</v>
      </c>
      <c r="M12" s="23">
        <v>0</v>
      </c>
      <c r="N12" s="19">
        <f t="shared" si="3"/>
        <v>0</v>
      </c>
      <c r="O12" s="23">
        <v>0</v>
      </c>
      <c r="P12" s="19">
        <f t="shared" si="4"/>
        <v>0</v>
      </c>
      <c r="Q12" s="23">
        <v>0</v>
      </c>
      <c r="R12" s="19">
        <f t="shared" si="5"/>
        <v>0</v>
      </c>
      <c r="S12" s="4"/>
    </row>
    <row r="13" spans="1:19" ht="15" hidden="1" customHeight="1" x14ac:dyDescent="0.25">
      <c r="A13" s="2" t="s">
        <v>14</v>
      </c>
      <c r="B13" s="17">
        <v>4</v>
      </c>
      <c r="C13" s="21">
        <v>0</v>
      </c>
      <c r="D13" s="19">
        <f t="shared" si="6"/>
        <v>0</v>
      </c>
      <c r="E13" s="23">
        <v>0</v>
      </c>
      <c r="F13" s="19">
        <f t="shared" si="7"/>
        <v>0</v>
      </c>
      <c r="G13" s="24">
        <v>0</v>
      </c>
      <c r="H13" s="19">
        <f t="shared" si="0"/>
        <v>0</v>
      </c>
      <c r="I13" s="23">
        <v>0</v>
      </c>
      <c r="J13" s="19">
        <f t="shared" si="1"/>
        <v>0</v>
      </c>
      <c r="K13" s="23">
        <v>0</v>
      </c>
      <c r="L13" s="19">
        <f t="shared" si="2"/>
        <v>0</v>
      </c>
      <c r="M13" s="23">
        <v>0</v>
      </c>
      <c r="N13" s="19">
        <f t="shared" si="3"/>
        <v>0</v>
      </c>
      <c r="O13" s="23">
        <v>0</v>
      </c>
      <c r="P13" s="19">
        <f t="shared" si="4"/>
        <v>0</v>
      </c>
      <c r="Q13" s="23">
        <v>0</v>
      </c>
      <c r="R13" s="19">
        <f t="shared" si="5"/>
        <v>0</v>
      </c>
      <c r="S13" s="4"/>
    </row>
    <row r="14" spans="1:19" ht="15" customHeight="1" x14ac:dyDescent="0.25">
      <c r="A14" s="2" t="s">
        <v>22</v>
      </c>
      <c r="B14" s="17">
        <v>3</v>
      </c>
      <c r="C14" s="21">
        <v>1</v>
      </c>
      <c r="D14" s="19">
        <f t="shared" si="6"/>
        <v>3</v>
      </c>
      <c r="E14" s="23">
        <v>1</v>
      </c>
      <c r="F14" s="19">
        <f t="shared" si="7"/>
        <v>3</v>
      </c>
      <c r="G14" s="24">
        <v>1</v>
      </c>
      <c r="H14" s="19">
        <f t="shared" si="0"/>
        <v>3</v>
      </c>
      <c r="I14" s="23">
        <v>1</v>
      </c>
      <c r="J14" s="19">
        <f t="shared" si="1"/>
        <v>3</v>
      </c>
      <c r="K14" s="23">
        <v>1</v>
      </c>
      <c r="L14" s="19">
        <f t="shared" si="2"/>
        <v>3</v>
      </c>
      <c r="M14" s="23">
        <v>1</v>
      </c>
      <c r="N14" s="19">
        <f t="shared" si="3"/>
        <v>3</v>
      </c>
      <c r="O14" s="23">
        <v>1</v>
      </c>
      <c r="P14" s="19">
        <f t="shared" si="4"/>
        <v>3</v>
      </c>
      <c r="Q14" s="23">
        <v>1</v>
      </c>
      <c r="R14" s="19">
        <f t="shared" si="5"/>
        <v>3</v>
      </c>
      <c r="S14" s="4"/>
    </row>
    <row r="15" spans="1:19" ht="15" customHeight="1" x14ac:dyDescent="0.25">
      <c r="A15" s="2" t="s">
        <v>4</v>
      </c>
      <c r="B15" s="17">
        <v>3</v>
      </c>
      <c r="C15" s="21">
        <v>1</v>
      </c>
      <c r="D15" s="19">
        <f t="shared" si="6"/>
        <v>3</v>
      </c>
      <c r="E15" s="23">
        <v>1</v>
      </c>
      <c r="F15" s="19">
        <f t="shared" si="7"/>
        <v>3</v>
      </c>
      <c r="G15" s="24">
        <v>1</v>
      </c>
      <c r="H15" s="19">
        <f t="shared" si="0"/>
        <v>3</v>
      </c>
      <c r="I15" s="23">
        <v>1</v>
      </c>
      <c r="J15" s="19">
        <f t="shared" si="1"/>
        <v>3</v>
      </c>
      <c r="K15" s="23">
        <v>1</v>
      </c>
      <c r="L15" s="19">
        <f t="shared" si="2"/>
        <v>3</v>
      </c>
      <c r="M15" s="23">
        <v>1</v>
      </c>
      <c r="N15" s="19">
        <f t="shared" si="3"/>
        <v>3</v>
      </c>
      <c r="O15" s="23">
        <v>1</v>
      </c>
      <c r="P15" s="19">
        <f t="shared" si="4"/>
        <v>3</v>
      </c>
      <c r="Q15" s="23">
        <v>1</v>
      </c>
      <c r="R15" s="19">
        <f t="shared" si="5"/>
        <v>3</v>
      </c>
      <c r="S15" s="4"/>
    </row>
    <row r="16" spans="1:19" ht="15" customHeight="1" x14ac:dyDescent="0.25">
      <c r="A16" s="2" t="s">
        <v>9</v>
      </c>
      <c r="B16" s="17">
        <v>2</v>
      </c>
      <c r="C16" s="21">
        <v>1</v>
      </c>
      <c r="D16" s="19">
        <f t="shared" si="6"/>
        <v>2</v>
      </c>
      <c r="E16" s="23">
        <v>1</v>
      </c>
      <c r="F16" s="19">
        <f t="shared" si="7"/>
        <v>2</v>
      </c>
      <c r="G16" s="24">
        <v>1</v>
      </c>
      <c r="H16" s="19">
        <f t="shared" si="0"/>
        <v>2</v>
      </c>
      <c r="I16" s="23">
        <v>1</v>
      </c>
      <c r="J16" s="19">
        <f t="shared" si="1"/>
        <v>2</v>
      </c>
      <c r="K16" s="23">
        <v>1</v>
      </c>
      <c r="L16" s="19">
        <f t="shared" si="2"/>
        <v>2</v>
      </c>
      <c r="M16" s="23">
        <v>1</v>
      </c>
      <c r="N16" s="19">
        <f t="shared" si="3"/>
        <v>2</v>
      </c>
      <c r="O16" s="23">
        <v>1</v>
      </c>
      <c r="P16" s="19">
        <f t="shared" si="4"/>
        <v>2</v>
      </c>
      <c r="Q16" s="23">
        <v>1</v>
      </c>
      <c r="R16" s="19">
        <f t="shared" si="5"/>
        <v>2</v>
      </c>
      <c r="S16" s="4"/>
    </row>
    <row r="17" spans="1:19" ht="15" customHeight="1" x14ac:dyDescent="0.25">
      <c r="A17" s="2" t="s">
        <v>3</v>
      </c>
      <c r="B17" s="17">
        <v>1</v>
      </c>
      <c r="C17" s="21">
        <v>3</v>
      </c>
      <c r="D17" s="19">
        <f t="shared" si="6"/>
        <v>3</v>
      </c>
      <c r="E17" s="23">
        <v>3</v>
      </c>
      <c r="F17" s="19">
        <f t="shared" si="7"/>
        <v>3</v>
      </c>
      <c r="G17" s="24">
        <v>3</v>
      </c>
      <c r="H17" s="19">
        <f t="shared" si="0"/>
        <v>3</v>
      </c>
      <c r="I17" s="23">
        <v>3</v>
      </c>
      <c r="J17" s="19">
        <f t="shared" si="1"/>
        <v>3</v>
      </c>
      <c r="K17" s="23">
        <v>3</v>
      </c>
      <c r="L17" s="19">
        <f t="shared" si="2"/>
        <v>3</v>
      </c>
      <c r="M17" s="23">
        <v>3</v>
      </c>
      <c r="N17" s="19">
        <f t="shared" si="3"/>
        <v>3</v>
      </c>
      <c r="O17" s="23">
        <v>3</v>
      </c>
      <c r="P17" s="19">
        <f t="shared" si="4"/>
        <v>3</v>
      </c>
      <c r="Q17" s="23">
        <v>3</v>
      </c>
      <c r="R17" s="19">
        <f t="shared" si="5"/>
        <v>3</v>
      </c>
      <c r="S17" s="4"/>
    </row>
    <row r="18" spans="1:19" ht="15" customHeight="1" x14ac:dyDescent="0.25">
      <c r="A18" s="13"/>
      <c r="B18" s="12"/>
      <c r="C18" s="22">
        <f t="shared" ref="C18:R18" si="8">SUM(C4:C17)</f>
        <v>21</v>
      </c>
      <c r="D18" s="25">
        <f t="shared" si="8"/>
        <v>110</v>
      </c>
      <c r="E18" s="22">
        <f t="shared" si="8"/>
        <v>26</v>
      </c>
      <c r="F18" s="25">
        <f t="shared" si="8"/>
        <v>143</v>
      </c>
      <c r="G18" s="22">
        <f t="shared" si="8"/>
        <v>26</v>
      </c>
      <c r="H18" s="25">
        <f t="shared" si="8"/>
        <v>143</v>
      </c>
      <c r="I18" s="22">
        <f t="shared" si="8"/>
        <v>26</v>
      </c>
      <c r="J18" s="25">
        <f t="shared" si="8"/>
        <v>142</v>
      </c>
      <c r="K18" s="22">
        <f t="shared" si="8"/>
        <v>23</v>
      </c>
      <c r="L18" s="25">
        <f t="shared" si="8"/>
        <v>123</v>
      </c>
      <c r="M18" s="22">
        <f t="shared" si="8"/>
        <v>26</v>
      </c>
      <c r="N18" s="25">
        <f t="shared" si="8"/>
        <v>142</v>
      </c>
      <c r="O18" s="22">
        <f t="shared" si="8"/>
        <v>26</v>
      </c>
      <c r="P18" s="25">
        <f t="shared" si="8"/>
        <v>142</v>
      </c>
      <c r="Q18" s="22">
        <f t="shared" si="8"/>
        <v>23</v>
      </c>
      <c r="R18" s="25">
        <f t="shared" si="8"/>
        <v>122</v>
      </c>
    </row>
    <row r="22" spans="1:19" ht="9" customHeight="1" x14ac:dyDescent="0.25"/>
    <row r="28" spans="1:19" ht="11.25" customHeight="1" x14ac:dyDescent="0.25"/>
    <row r="34" ht="9" customHeight="1" x14ac:dyDescent="0.25"/>
  </sheetData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showWhiteSpace="0" view="pageLayout" zoomScaleNormal="75" workbookViewId="0">
      <selection activeCell="AB10" sqref="AB10:AH10"/>
    </sheetView>
  </sheetViews>
  <sheetFormatPr defaultRowHeight="15" x14ac:dyDescent="0.25"/>
  <cols>
    <col min="1" max="1" width="13.85546875" style="8" customWidth="1"/>
    <col min="2" max="5" width="4.7109375" style="8" customWidth="1"/>
    <col min="6" max="7" width="4.7109375" style="33" customWidth="1"/>
    <col min="8" max="9" width="4.7109375" style="8" customWidth="1"/>
    <col min="10" max="10" width="4.7109375" style="33" customWidth="1"/>
    <col min="11" max="11" width="4.7109375" style="8" customWidth="1"/>
    <col min="12" max="12" width="4.7109375" style="33" customWidth="1"/>
    <col min="13" max="13" width="4.7109375" style="8" customWidth="1"/>
    <col min="14" max="17" width="4.7109375" style="33" customWidth="1"/>
    <col min="18" max="22" width="4.7109375" style="8" customWidth="1"/>
    <col min="23" max="27" width="4.7109375" style="33" customWidth="1"/>
    <col min="28" max="28" width="12" style="8" customWidth="1"/>
    <col min="29" max="29" width="13.28515625" style="8" bestFit="1" customWidth="1"/>
    <col min="30" max="16384" width="9.140625" style="8"/>
  </cols>
  <sheetData>
    <row r="1" spans="1:34" ht="18.75" x14ac:dyDescent="0.3">
      <c r="A1" s="32" t="s">
        <v>61</v>
      </c>
      <c r="AB1" s="32" t="s">
        <v>61</v>
      </c>
    </row>
    <row r="2" spans="1:34" x14ac:dyDescent="0.25">
      <c r="A2" s="79" t="s">
        <v>62</v>
      </c>
      <c r="AB2" s="79" t="s">
        <v>63</v>
      </c>
    </row>
    <row r="3" spans="1:34" x14ac:dyDescent="0.25">
      <c r="A3" s="26" t="s">
        <v>32</v>
      </c>
      <c r="B3" s="30" t="str">
        <f>'1 классы'!$E$6</f>
        <v>1-А</v>
      </c>
      <c r="C3" s="31" t="str">
        <f>'1 классы'!$G$6</f>
        <v>1-Б</v>
      </c>
      <c r="D3" s="31" t="str">
        <f>'1 классы'!$I$6</f>
        <v>1-В</v>
      </c>
      <c r="E3" s="31" t="str">
        <f>'1 классы'!$K$6</f>
        <v>1-Г</v>
      </c>
      <c r="F3" s="31" t="s">
        <v>41</v>
      </c>
      <c r="G3" s="31" t="str">
        <f>'1 классы'!$O$6</f>
        <v>1-Е</v>
      </c>
      <c r="H3" s="31" t="str">
        <f>'1 классы'!$Q$6</f>
        <v>1-З</v>
      </c>
      <c r="I3" s="31" t="e">
        <f>'1 классы'!#REF!</f>
        <v>#REF!</v>
      </c>
      <c r="J3" s="31" t="str">
        <f>'1 классы'!$T$6</f>
        <v>1-К</v>
      </c>
      <c r="K3" s="31" t="e">
        <f>'1 классы'!#REF!</f>
        <v>#REF!</v>
      </c>
      <c r="L3" s="31" t="str">
        <f>'2 классы '!$C$4</f>
        <v>2-А</v>
      </c>
      <c r="M3" s="31" t="str">
        <f>'2 классы '!$E$4</f>
        <v>2-Б</v>
      </c>
      <c r="N3" s="31" t="str">
        <f>'2 классы '!$G$4</f>
        <v>2-В</v>
      </c>
      <c r="O3" s="31" t="str">
        <f>'2 классы '!$I$4</f>
        <v>2-Г</v>
      </c>
      <c r="P3" s="31" t="str">
        <f>'2 классы '!$K$4</f>
        <v>2-Д</v>
      </c>
      <c r="Q3" s="31" t="str">
        <f>'2 классы '!$M$4</f>
        <v>2-Е</v>
      </c>
      <c r="R3" s="31" t="str">
        <f>'3 классы '!$C$5</f>
        <v>3-А</v>
      </c>
      <c r="S3" s="31" t="str">
        <f>'3 классы '!$E$5</f>
        <v>3-Б</v>
      </c>
      <c r="T3" s="31" t="str">
        <f>'3 классы '!$G$5</f>
        <v>3-В</v>
      </c>
      <c r="U3" s="35" t="str">
        <f>'3 классы '!$I$5</f>
        <v>3-Г</v>
      </c>
      <c r="V3" s="35" t="str">
        <f>'4 классы '!$M$5</f>
        <v>4-и</v>
      </c>
      <c r="W3" s="35" t="str">
        <f>'4 классы '!$C$5</f>
        <v>4-А</v>
      </c>
      <c r="X3" s="35" t="str">
        <f>'4 классы '!$E$5</f>
        <v>4-Б</v>
      </c>
      <c r="Y3" s="35" t="str">
        <f>'4 классы '!$G$5</f>
        <v>4-В</v>
      </c>
      <c r="Z3" s="35" t="str">
        <f>'4 классы '!$I$5</f>
        <v>4-г</v>
      </c>
      <c r="AA3" s="35" t="str">
        <f>'4 классы '!$K$5</f>
        <v>4-д</v>
      </c>
      <c r="AB3" s="26" t="s">
        <v>32</v>
      </c>
      <c r="AC3" s="30" t="str">
        <f>'классы ОВЗ'!D5</f>
        <v>1-З</v>
      </c>
      <c r="AD3" s="31" t="str">
        <f>'классы ОВЗ'!F5</f>
        <v>1*-Ж</v>
      </c>
      <c r="AE3" s="31" t="str">
        <f>'классы ОВЗ'!H5</f>
        <v>2-З</v>
      </c>
      <c r="AF3" s="31" t="str">
        <f>'классы ОВЗ'!J5</f>
        <v>3-Ж</v>
      </c>
      <c r="AG3" s="31" t="str">
        <f>'классы ОВЗ'!L5</f>
        <v>4-М</v>
      </c>
      <c r="AH3" s="31" t="e">
        <f>'классы ОВЗ'!#REF!</f>
        <v>#REF!</v>
      </c>
    </row>
    <row r="4" spans="1:34" x14ac:dyDescent="0.25">
      <c r="A4" s="26" t="s">
        <v>26</v>
      </c>
      <c r="B4" s="28" t="e">
        <f>'1 классы'!#REF!</f>
        <v>#REF!</v>
      </c>
      <c r="C4" s="28">
        <f>'1 классы'!H13</f>
        <v>22</v>
      </c>
      <c r="D4" s="28">
        <f>'1 классы'!J13</f>
        <v>19</v>
      </c>
      <c r="E4" s="28">
        <f>'1 классы'!L13</f>
        <v>21</v>
      </c>
      <c r="F4" s="55" t="e">
        <f>'1 классы'!N13</f>
        <v>#REF!</v>
      </c>
      <c r="G4" s="55" t="e">
        <f>'1 классы'!P13</f>
        <v>#REF!</v>
      </c>
      <c r="H4" s="28">
        <f>'1 классы'!R13</f>
        <v>21</v>
      </c>
      <c r="I4" s="29" t="e">
        <f>'1 классы'!S13</f>
        <v>#REF!</v>
      </c>
      <c r="J4" s="29">
        <f>'1 классы'!U13</f>
        <v>26</v>
      </c>
      <c r="K4" s="28" t="e">
        <f>'1 классы'!#REF!</f>
        <v>#REF!</v>
      </c>
      <c r="L4" s="28">
        <f>'2 классы '!$D$11</f>
        <v>23</v>
      </c>
      <c r="M4" s="85">
        <f>'2 классы '!$F$11</f>
        <v>20</v>
      </c>
      <c r="N4" s="85">
        <f>'2 классы '!$H$11</f>
        <v>23</v>
      </c>
      <c r="O4" s="85">
        <f>'2 классы '!$J$11</f>
        <v>21</v>
      </c>
      <c r="P4" s="85">
        <f>'2 классы '!$L$11</f>
        <v>25</v>
      </c>
      <c r="Q4" s="85">
        <f>'2 классы '!$N$11</f>
        <v>23</v>
      </c>
      <c r="R4" s="28">
        <f>'3 классы '!$D$12</f>
        <v>21</v>
      </c>
      <c r="S4" s="85">
        <f>'3 классы '!$F$12</f>
        <v>20</v>
      </c>
      <c r="T4" s="85">
        <f>'3 классы '!$H$12</f>
        <v>23</v>
      </c>
      <c r="U4" s="85">
        <f>'3 классы '!$J$12</f>
        <v>21</v>
      </c>
      <c r="V4" s="85">
        <f>'4 классы '!$N$13</f>
        <v>24</v>
      </c>
      <c r="W4" s="85">
        <f>'4 классы '!$D$13</f>
        <v>19</v>
      </c>
      <c r="X4" s="85">
        <f>'4 классы '!$F$13</f>
        <v>20</v>
      </c>
      <c r="Y4" s="85">
        <f>'4 классы '!$H$13</f>
        <v>20</v>
      </c>
      <c r="Z4" s="85">
        <f>'4 классы '!$J$13</f>
        <v>24</v>
      </c>
      <c r="AA4" s="85">
        <f>'4 классы '!$L$13</f>
        <v>24</v>
      </c>
      <c r="AB4" s="26" t="s">
        <v>26</v>
      </c>
      <c r="AC4" s="85" t="e">
        <f>'классы ОВЗ'!E11</f>
        <v>#REF!</v>
      </c>
      <c r="AD4" s="85" t="e">
        <f>'классы ОВЗ'!G11</f>
        <v>#REF!</v>
      </c>
      <c r="AE4" s="85">
        <f>'классы ОВЗ'!I11</f>
        <v>26</v>
      </c>
      <c r="AF4" s="85" t="e">
        <f>'классы ОВЗ'!K11</f>
        <v>#REF!</v>
      </c>
      <c r="AG4" s="85">
        <f>'классы ОВЗ'!M11</f>
        <v>23</v>
      </c>
      <c r="AH4" s="85" t="e">
        <f>'классы ОВЗ'!#REF!</f>
        <v>#REF!</v>
      </c>
    </row>
    <row r="5" spans="1:34" x14ac:dyDescent="0.25">
      <c r="A5" s="26" t="s">
        <v>27</v>
      </c>
      <c r="B5" s="28">
        <f>'1 классы'!F13</f>
        <v>19</v>
      </c>
      <c r="C5" s="28" t="e">
        <f>'1 классы'!H19</f>
        <v>#REF!</v>
      </c>
      <c r="D5" s="28">
        <f>'1 классы'!J19</f>
        <v>23</v>
      </c>
      <c r="E5" s="28">
        <f>'1 классы'!L19</f>
        <v>23</v>
      </c>
      <c r="F5" s="85" t="e">
        <f>'1 классы'!N19</f>
        <v>#REF!</v>
      </c>
      <c r="G5" s="55" t="e">
        <f>'1 классы'!P19</f>
        <v>#REF!</v>
      </c>
      <c r="H5" s="55">
        <f>'1 классы'!R19</f>
        <v>22</v>
      </c>
      <c r="I5" s="29" t="e">
        <f>'1 классы'!S19</f>
        <v>#REF!</v>
      </c>
      <c r="J5" s="29">
        <f>'1 классы'!U19</f>
        <v>21</v>
      </c>
      <c r="K5" s="55" t="e">
        <f>'1 классы'!#REF!</f>
        <v>#REF!</v>
      </c>
      <c r="L5" s="85">
        <f>'2 классы '!$D$17</f>
        <v>19</v>
      </c>
      <c r="M5" s="85">
        <f>'2 классы '!$F$17</f>
        <v>23</v>
      </c>
      <c r="N5" s="85">
        <f>'2 классы '!$H$17</f>
        <v>21</v>
      </c>
      <c r="O5" s="85">
        <f>'2 классы '!$J$17</f>
        <v>20</v>
      </c>
      <c r="P5" s="85">
        <f>'2 классы '!$L$17</f>
        <v>22</v>
      </c>
      <c r="Q5" s="85">
        <f>'2 классы '!$N$17</f>
        <v>19</v>
      </c>
      <c r="R5" s="85">
        <f>'3 классы '!$D$18</f>
        <v>25</v>
      </c>
      <c r="S5" s="85">
        <f>'3 классы '!$F$18</f>
        <v>26</v>
      </c>
      <c r="T5" s="85">
        <f>'3 классы '!$H$18</f>
        <v>20</v>
      </c>
      <c r="U5" s="85">
        <f>'3 классы '!$J$18</f>
        <v>27</v>
      </c>
      <c r="V5" s="85">
        <f>'4 классы '!$N$19</f>
        <v>20</v>
      </c>
      <c r="W5" s="85">
        <f>'4 классы '!$D$19</f>
        <v>28</v>
      </c>
      <c r="X5" s="85">
        <f>'4 классы '!$F$19</f>
        <v>26</v>
      </c>
      <c r="Y5" s="85">
        <f>'4 классы '!$H$19</f>
        <v>25</v>
      </c>
      <c r="Z5" s="85">
        <f>'4 классы '!$J$19</f>
        <v>19</v>
      </c>
      <c r="AA5" s="85">
        <f>'4 классы '!$L$19</f>
        <v>20</v>
      </c>
      <c r="AB5" s="26" t="s">
        <v>27</v>
      </c>
      <c r="AC5" s="85">
        <f>'классы ОВЗ'!E17</f>
        <v>23</v>
      </c>
      <c r="AD5" s="85">
        <f>'классы ОВЗ'!G17</f>
        <v>22</v>
      </c>
      <c r="AE5" s="85">
        <f>'классы ОВЗ'!I17</f>
        <v>21</v>
      </c>
      <c r="AF5" s="85">
        <f>'классы ОВЗ'!K17</f>
        <v>22</v>
      </c>
      <c r="AG5" s="85">
        <f>'классы ОВЗ'!M17</f>
        <v>26</v>
      </c>
      <c r="AH5" s="85" t="e">
        <f>'классы ОВЗ'!#REF!</f>
        <v>#REF!</v>
      </c>
    </row>
    <row r="6" spans="1:34" x14ac:dyDescent="0.25">
      <c r="A6" s="26" t="s">
        <v>28</v>
      </c>
      <c r="B6" s="28">
        <f>'1 классы'!F25</f>
        <v>22</v>
      </c>
      <c r="C6" s="28">
        <f>'1 классы'!H25</f>
        <v>21</v>
      </c>
      <c r="D6" s="28">
        <f>'1 классы'!J25</f>
        <v>24</v>
      </c>
      <c r="E6" s="28">
        <f>'1 классы'!L25</f>
        <v>21</v>
      </c>
      <c r="F6" s="85">
        <f>'1 классы'!N25</f>
        <v>23</v>
      </c>
      <c r="G6" s="55">
        <f>'1 классы'!P25</f>
        <v>22</v>
      </c>
      <c r="H6" s="55">
        <f>'1 классы'!R25</f>
        <v>23</v>
      </c>
      <c r="I6" s="29" t="e">
        <f>'1 классы'!S25</f>
        <v>#REF!</v>
      </c>
      <c r="J6" s="29">
        <f>'1 классы'!U25</f>
        <v>20</v>
      </c>
      <c r="K6" s="55" t="e">
        <f>'1 классы'!#REF!</f>
        <v>#REF!</v>
      </c>
      <c r="L6" s="85">
        <f>'2 классы '!$D$23</f>
        <v>23</v>
      </c>
      <c r="M6" s="85">
        <f>'2 классы '!$F$23</f>
        <v>23</v>
      </c>
      <c r="N6" s="85">
        <f>'2 классы '!$H$23</f>
        <v>21</v>
      </c>
      <c r="O6" s="85">
        <f>'2 классы '!$J$23</f>
        <v>24</v>
      </c>
      <c r="P6" s="85">
        <f>'2 классы '!$L$23</f>
        <v>20</v>
      </c>
      <c r="Q6" s="85">
        <f>'2 классы '!$N$23</f>
        <v>29</v>
      </c>
      <c r="R6" s="85">
        <f>'3 классы '!$D$24</f>
        <v>18</v>
      </c>
      <c r="S6" s="85">
        <f>'3 классы '!$F$24</f>
        <v>17</v>
      </c>
      <c r="T6" s="85">
        <f>'3 классы '!$H$24</f>
        <v>24</v>
      </c>
      <c r="U6" s="85">
        <f>'3 классы '!$J$24</f>
        <v>24</v>
      </c>
      <c r="V6" s="85">
        <f>'4 классы '!$N$25</f>
        <v>23</v>
      </c>
      <c r="W6" s="85">
        <f>'4 классы '!$D$25</f>
        <v>27</v>
      </c>
      <c r="X6" s="85">
        <f>'4 классы '!$F$25</f>
        <v>21</v>
      </c>
      <c r="Y6" s="85">
        <f>'4 классы '!$H$25</f>
        <v>22</v>
      </c>
      <c r="Z6" s="85">
        <f>'4 классы '!$J$25</f>
        <v>23</v>
      </c>
      <c r="AA6" s="85">
        <f>'4 классы '!$L$25</f>
        <v>25</v>
      </c>
      <c r="AB6" s="26" t="s">
        <v>28</v>
      </c>
      <c r="AC6" s="85" t="e">
        <f>'классы ОВЗ'!E23</f>
        <v>#REF!</v>
      </c>
      <c r="AD6" s="85">
        <f>'классы ОВЗ'!G23</f>
        <v>21</v>
      </c>
      <c r="AE6" s="85">
        <f>'классы ОВЗ'!I23</f>
        <v>20</v>
      </c>
      <c r="AF6" s="85">
        <f>'классы ОВЗ'!K23</f>
        <v>25</v>
      </c>
      <c r="AG6" s="85">
        <f>'классы ОВЗ'!M23</f>
        <v>23</v>
      </c>
      <c r="AH6" s="85" t="e">
        <f>'классы ОВЗ'!#REF!</f>
        <v>#REF!</v>
      </c>
    </row>
    <row r="7" spans="1:34" x14ac:dyDescent="0.25">
      <c r="A7" s="27" t="s">
        <v>29</v>
      </c>
      <c r="B7" s="28" t="e">
        <f>'1 классы'!F31</f>
        <v>#REF!</v>
      </c>
      <c r="C7" s="28">
        <f>'1 классы'!H31</f>
        <v>21</v>
      </c>
      <c r="D7" s="28">
        <f>'1 классы'!J31</f>
        <v>23</v>
      </c>
      <c r="E7" s="28">
        <f>'1 классы'!L31</f>
        <v>21</v>
      </c>
      <c r="F7" s="85">
        <f>'1 классы'!N31</f>
        <v>16</v>
      </c>
      <c r="G7" s="55">
        <f>'1 классы'!P31</f>
        <v>22</v>
      </c>
      <c r="H7" s="55">
        <f>'1 классы'!R31</f>
        <v>19</v>
      </c>
      <c r="I7" s="29" t="e">
        <f>'1 классы'!S31</f>
        <v>#REF!</v>
      </c>
      <c r="J7" s="29">
        <f>'1 классы'!U31</f>
        <v>20</v>
      </c>
      <c r="K7" s="55" t="e">
        <f>'1 классы'!#REF!</f>
        <v>#REF!</v>
      </c>
      <c r="L7" s="85">
        <f>'2 классы '!$D$29</f>
        <v>16</v>
      </c>
      <c r="M7" s="85">
        <f>'2 классы '!$F$29</f>
        <v>21</v>
      </c>
      <c r="N7" s="85">
        <f>'2 классы '!$H$29</f>
        <v>23</v>
      </c>
      <c r="O7" s="85">
        <f>'2 классы '!$J$29</f>
        <v>15</v>
      </c>
      <c r="P7" s="85">
        <f>'2 классы '!$L$29</f>
        <v>20</v>
      </c>
      <c r="Q7" s="85">
        <f>'2 классы '!$N$29</f>
        <v>21</v>
      </c>
      <c r="R7" s="85">
        <f>'3 классы '!$D$30</f>
        <v>21</v>
      </c>
      <c r="S7" s="85">
        <f>'3 классы '!$F$30</f>
        <v>21</v>
      </c>
      <c r="T7" s="85">
        <f>'3 классы '!$H$30</f>
        <v>22</v>
      </c>
      <c r="U7" s="85">
        <f>'3 классы '!$J$30</f>
        <v>15</v>
      </c>
      <c r="V7" s="85">
        <f>'4 классы '!$N$31</f>
        <v>24</v>
      </c>
      <c r="W7" s="85">
        <f>'4 классы '!$D$31</f>
        <v>15</v>
      </c>
      <c r="X7" s="85">
        <f>'4 классы '!$F$31</f>
        <v>12</v>
      </c>
      <c r="Y7" s="85">
        <f>'4 классы '!$H$31</f>
        <v>16</v>
      </c>
      <c r="Z7" s="85">
        <f>'4 классы '!$J$31</f>
        <v>24</v>
      </c>
      <c r="AA7" s="85">
        <f>'4 классы '!$L$31</f>
        <v>22</v>
      </c>
      <c r="AB7" s="27" t="s">
        <v>29</v>
      </c>
      <c r="AC7" s="85">
        <f>'классы ОВЗ'!E29</f>
        <v>26</v>
      </c>
      <c r="AD7" s="85">
        <f>'классы ОВЗ'!G29</f>
        <v>23</v>
      </c>
      <c r="AE7" s="85">
        <f>'классы ОВЗ'!I29</f>
        <v>24</v>
      </c>
      <c r="AF7" s="85">
        <f>'классы ОВЗ'!K29</f>
        <v>21</v>
      </c>
      <c r="AG7" s="85">
        <f>'классы ОВЗ'!M29</f>
        <v>22</v>
      </c>
      <c r="AH7" s="85" t="e">
        <f>'классы ОВЗ'!#REF!</f>
        <v>#REF!</v>
      </c>
    </row>
    <row r="8" spans="1:34" x14ac:dyDescent="0.25">
      <c r="A8" s="27" t="s">
        <v>30</v>
      </c>
      <c r="B8" s="28">
        <f>'1 классы'!F37</f>
        <v>26</v>
      </c>
      <c r="C8" s="28">
        <f>'1 классы'!H37</f>
        <v>22</v>
      </c>
      <c r="D8" s="28">
        <f>'1 классы'!J37</f>
        <v>21</v>
      </c>
      <c r="E8" s="28">
        <f>'1 классы'!L37</f>
        <v>24</v>
      </c>
      <c r="F8" s="85">
        <f>'1 классы'!N37</f>
        <v>22</v>
      </c>
      <c r="G8" s="55">
        <f>'1 классы'!P37</f>
        <v>22</v>
      </c>
      <c r="H8" s="55">
        <f>'1 классы'!R37</f>
        <v>23</v>
      </c>
      <c r="I8" s="29" t="e">
        <f>'1 классы'!S37</f>
        <v>#REF!</v>
      </c>
      <c r="J8" s="29">
        <f>'1 классы'!U37</f>
        <v>21</v>
      </c>
      <c r="K8" s="55" t="e">
        <f>'1 классы'!#REF!</f>
        <v>#REF!</v>
      </c>
      <c r="L8" s="85">
        <f>'2 классы '!$D$35</f>
        <v>27</v>
      </c>
      <c r="M8" s="85">
        <f>'2 классы '!$F$35</f>
        <v>21</v>
      </c>
      <c r="N8" s="85">
        <f>'2 классы '!$H$35</f>
        <v>20</v>
      </c>
      <c r="O8" s="85" t="e">
        <f>'2 классы '!$J$35</f>
        <v>#REF!</v>
      </c>
      <c r="P8" s="85">
        <f>'2 классы '!$L$35</f>
        <v>21</v>
      </c>
      <c r="Q8" s="85">
        <f>'2 классы '!$N$35</f>
        <v>19</v>
      </c>
      <c r="R8" s="85">
        <f>'3 классы '!$D$36</f>
        <v>23</v>
      </c>
      <c r="S8" s="85">
        <f>'3 классы '!$F$36</f>
        <v>24</v>
      </c>
      <c r="T8" s="85">
        <f>'3 классы '!$H$36</f>
        <v>19</v>
      </c>
      <c r="U8" s="85">
        <f>'3 классы '!$J$36</f>
        <v>22</v>
      </c>
      <c r="V8" s="85">
        <f>'4 классы '!$N$37</f>
        <v>16</v>
      </c>
      <c r="W8" s="85">
        <f>'4 классы '!$D$37</f>
        <v>23</v>
      </c>
      <c r="X8" s="85">
        <f>'4 классы '!$F$37</f>
        <v>28</v>
      </c>
      <c r="Y8" s="85">
        <f>'4 классы '!$H$37</f>
        <v>24</v>
      </c>
      <c r="Z8" s="85">
        <f>'4 классы '!$J$37</f>
        <v>17</v>
      </c>
      <c r="AA8" s="85">
        <f>'4 классы '!$L$37</f>
        <v>16</v>
      </c>
      <c r="AB8" s="27" t="s">
        <v>30</v>
      </c>
      <c r="AC8" s="85">
        <f>'классы ОВЗ'!E35</f>
        <v>23</v>
      </c>
      <c r="AD8" s="85">
        <f>'классы ОВЗ'!G35</f>
        <v>21</v>
      </c>
      <c r="AE8" s="85">
        <f>'классы ОВЗ'!I35</f>
        <v>23</v>
      </c>
      <c r="AF8" s="85">
        <f>'классы ОВЗ'!K35</f>
        <v>19</v>
      </c>
      <c r="AG8" s="85">
        <f>'классы ОВЗ'!M35</f>
        <v>25</v>
      </c>
      <c r="AH8" s="85" t="e">
        <f>'классы ОВЗ'!#REF!</f>
        <v>#REF!</v>
      </c>
    </row>
    <row r="9" spans="1:34" s="33" customFormat="1" x14ac:dyDescent="0.25">
      <c r="A9" s="27" t="s">
        <v>31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 t="e">
        <f>'4 классы '!#REF!</f>
        <v>#REF!</v>
      </c>
      <c r="X9" s="85" t="e">
        <f>'4 классы '!#REF!</f>
        <v>#REF!</v>
      </c>
      <c r="Y9" s="85" t="e">
        <f>'4 классы '!#REF!</f>
        <v>#REF!</v>
      </c>
      <c r="Z9" s="85" t="e">
        <f>'4 классы '!#REF!</f>
        <v>#REF!</v>
      </c>
      <c r="AA9" s="85" t="e">
        <f>'4 классы '!#REF!</f>
        <v>#REF!</v>
      </c>
      <c r="AB9" s="27" t="s">
        <v>31</v>
      </c>
      <c r="AC9" s="89"/>
      <c r="AD9" s="90"/>
      <c r="AE9" s="90"/>
      <c r="AF9" s="90"/>
      <c r="AG9" s="90"/>
      <c r="AH9" s="91"/>
    </row>
    <row r="10" spans="1:34" ht="15" customHeight="1" x14ac:dyDescent="0.25">
      <c r="A10" s="92" t="s">
        <v>64</v>
      </c>
      <c r="B10" s="93">
        <v>110</v>
      </c>
      <c r="C10" s="93">
        <v>110</v>
      </c>
      <c r="D10" s="93">
        <v>110</v>
      </c>
      <c r="E10" s="93">
        <v>110</v>
      </c>
      <c r="F10" s="93">
        <v>110</v>
      </c>
      <c r="G10" s="93">
        <v>110</v>
      </c>
      <c r="H10" s="93">
        <v>110</v>
      </c>
      <c r="I10" s="93">
        <v>110</v>
      </c>
      <c r="J10" s="93">
        <v>110</v>
      </c>
      <c r="K10" s="93">
        <v>110</v>
      </c>
      <c r="L10" s="93">
        <v>124</v>
      </c>
      <c r="M10" s="93">
        <v>124</v>
      </c>
      <c r="N10" s="93">
        <v>124</v>
      </c>
      <c r="O10" s="93">
        <v>124</v>
      </c>
      <c r="P10" s="93">
        <v>124</v>
      </c>
      <c r="Q10" s="93">
        <v>124</v>
      </c>
      <c r="R10" s="93">
        <v>124</v>
      </c>
      <c r="S10" s="93">
        <v>124</v>
      </c>
      <c r="T10" s="93">
        <v>124</v>
      </c>
      <c r="U10" s="93">
        <v>124</v>
      </c>
      <c r="V10" s="93">
        <v>124</v>
      </c>
      <c r="W10" s="94">
        <v>142</v>
      </c>
      <c r="X10" s="94">
        <v>142</v>
      </c>
      <c r="Y10" s="94">
        <v>142</v>
      </c>
      <c r="Z10" s="94">
        <v>142</v>
      </c>
      <c r="AA10" s="94">
        <v>142</v>
      </c>
      <c r="AB10" s="92" t="s">
        <v>64</v>
      </c>
      <c r="AC10" s="94">
        <v>110</v>
      </c>
      <c r="AD10" s="94">
        <v>110</v>
      </c>
      <c r="AE10" s="94">
        <v>110</v>
      </c>
      <c r="AF10" s="94">
        <v>117</v>
      </c>
      <c r="AG10" s="94">
        <v>123</v>
      </c>
      <c r="AH10" s="94">
        <v>123</v>
      </c>
    </row>
  </sheetData>
  <pageMargins left="0.19685039370078741" right="0.19685039370078741" top="0.19685039370078741" bottom="0.19685039370078741" header="0.31496062992125984" footer="0.31496062992125984"/>
  <pageSetup paperSize="9" orientation="landscape" r:id="rId1"/>
  <ignoredErrors>
    <ignoredError sqref="H4:H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topLeftCell="A4" zoomScale="91" zoomScaleNormal="91" workbookViewId="0">
      <selection activeCell="Y25" sqref="Y24:Y25"/>
    </sheetView>
  </sheetViews>
  <sheetFormatPr defaultRowHeight="15" x14ac:dyDescent="0.25"/>
  <cols>
    <col min="1" max="2" width="9.140625" style="33"/>
    <col min="3" max="3" width="5.140625" style="33" customWidth="1"/>
    <col min="4" max="4" width="2" customWidth="1"/>
    <col min="5" max="5" width="19.140625" style="60" customWidth="1"/>
    <col min="6" max="6" width="3.28515625" style="40" hidden="1" customWidth="1"/>
    <col min="7" max="7" width="20.140625" customWidth="1"/>
    <col min="8" max="8" width="3.85546875" style="40" hidden="1" customWidth="1"/>
    <col min="9" max="9" width="19.140625" customWidth="1"/>
    <col min="10" max="10" width="6" style="40" hidden="1" customWidth="1"/>
    <col min="11" max="11" width="20.28515625" customWidth="1"/>
    <col min="12" max="12" width="4.5703125" style="40" hidden="1" customWidth="1"/>
    <col min="13" max="13" width="19" customWidth="1"/>
    <col min="14" max="14" width="6.140625" style="40" hidden="1" customWidth="1"/>
    <col min="15" max="15" width="19" customWidth="1"/>
    <col min="16" max="16" width="4" style="40" hidden="1" customWidth="1"/>
    <col min="17" max="17" width="13.7109375" hidden="1" customWidth="1"/>
    <col min="18" max="18" width="3.7109375" style="40" hidden="1" customWidth="1"/>
    <col min="19" max="19" width="2.5703125" style="40" hidden="1" customWidth="1"/>
    <col min="20" max="20" width="13.7109375" hidden="1" customWidth="1"/>
    <col min="21" max="21" width="2.85546875" style="40" hidden="1" customWidth="1"/>
    <col min="22" max="22" width="16" customWidth="1"/>
    <col min="23" max="23" width="22.85546875" customWidth="1"/>
    <col min="25" max="25" width="22.5703125" customWidth="1"/>
  </cols>
  <sheetData>
    <row r="1" spans="3:26" ht="15.75" x14ac:dyDescent="0.25">
      <c r="C1" s="34"/>
      <c r="D1" s="5"/>
      <c r="E1" s="59"/>
      <c r="F1" s="68"/>
      <c r="G1" s="6"/>
      <c r="H1" s="68"/>
      <c r="I1" s="6"/>
      <c r="J1" s="68"/>
      <c r="K1" s="6"/>
      <c r="L1" s="72"/>
      <c r="N1" s="68"/>
      <c r="O1" s="393" t="s">
        <v>86</v>
      </c>
      <c r="P1" s="394"/>
      <c r="Q1" s="394"/>
      <c r="R1" s="393"/>
      <c r="S1" s="393"/>
      <c r="T1" s="395"/>
      <c r="U1" s="396"/>
      <c r="V1" s="395"/>
    </row>
    <row r="2" spans="3:26" s="33" customFormat="1" ht="15.75" x14ac:dyDescent="0.25">
      <c r="C2" s="34"/>
      <c r="D2" s="34"/>
      <c r="E2" s="59"/>
      <c r="F2" s="68"/>
      <c r="G2" s="11"/>
      <c r="H2" s="68"/>
      <c r="I2" s="11"/>
      <c r="J2" s="68"/>
      <c r="K2" s="11"/>
      <c r="L2" s="72"/>
      <c r="N2" s="68"/>
      <c r="O2" s="393" t="s">
        <v>87</v>
      </c>
      <c r="P2" s="394"/>
      <c r="Q2" s="394"/>
      <c r="R2" s="393"/>
      <c r="S2" s="393"/>
      <c r="T2" s="395"/>
      <c r="U2" s="396"/>
      <c r="V2" s="395"/>
    </row>
    <row r="3" spans="3:26" ht="18.75" x14ac:dyDescent="0.3">
      <c r="C3" s="5"/>
      <c r="E3" s="59"/>
      <c r="F3" s="68"/>
      <c r="G3" s="32" t="s">
        <v>88</v>
      </c>
      <c r="H3" s="68"/>
      <c r="J3" s="72"/>
      <c r="K3" s="7"/>
      <c r="L3" s="68"/>
      <c r="M3" s="6"/>
      <c r="P3" s="68"/>
      <c r="Q3" s="6"/>
      <c r="R3" s="72"/>
      <c r="T3" s="7"/>
    </row>
    <row r="4" spans="3:26" ht="12" customHeight="1" x14ac:dyDescent="0.25">
      <c r="D4" s="5"/>
      <c r="E4" s="59"/>
      <c r="F4" s="68"/>
      <c r="G4" s="6"/>
      <c r="H4" s="68"/>
      <c r="I4" s="6"/>
      <c r="J4" s="68"/>
      <c r="K4" s="6"/>
      <c r="L4" s="72"/>
      <c r="N4" s="68"/>
      <c r="P4" s="68"/>
      <c r="Q4" s="6"/>
      <c r="R4" s="72"/>
      <c r="S4" s="72"/>
    </row>
    <row r="5" spans="3:26" ht="12" customHeight="1" thickBot="1" x14ac:dyDescent="0.3">
      <c r="D5" s="5"/>
      <c r="E5" s="59"/>
      <c r="F5" s="68"/>
      <c r="G5" s="6"/>
      <c r="H5" s="68"/>
      <c r="I5" s="6"/>
      <c r="J5" s="68"/>
      <c r="K5" s="6"/>
      <c r="L5" s="73"/>
      <c r="N5" s="68"/>
      <c r="O5" s="6"/>
      <c r="P5" s="68"/>
      <c r="Q5" s="6"/>
      <c r="R5" s="72"/>
      <c r="S5" s="72"/>
      <c r="T5" s="7"/>
      <c r="U5" s="68"/>
    </row>
    <row r="6" spans="3:26" s="9" customFormat="1" ht="19.5" customHeight="1" thickBot="1" x14ac:dyDescent="0.3">
      <c r="C6" s="310"/>
      <c r="D6" s="311" t="s">
        <v>33</v>
      </c>
      <c r="E6" s="368" t="s">
        <v>37</v>
      </c>
      <c r="F6" s="369"/>
      <c r="G6" s="368" t="s">
        <v>38</v>
      </c>
      <c r="H6" s="369"/>
      <c r="I6" s="368" t="s">
        <v>39</v>
      </c>
      <c r="J6" s="369"/>
      <c r="K6" s="368" t="s">
        <v>40</v>
      </c>
      <c r="L6" s="370"/>
      <c r="M6" s="368" t="s">
        <v>41</v>
      </c>
      <c r="N6" s="371"/>
      <c r="O6" s="368" t="s">
        <v>57</v>
      </c>
      <c r="P6" s="365"/>
      <c r="Q6" s="358" t="s">
        <v>59</v>
      </c>
      <c r="R6" s="108"/>
      <c r="S6" s="108"/>
      <c r="T6" s="48" t="s">
        <v>60</v>
      </c>
      <c r="U6" s="108"/>
    </row>
    <row r="7" spans="3:26" s="9" customFormat="1" ht="19.5" customHeight="1" thickBot="1" x14ac:dyDescent="0.3">
      <c r="C7" s="316"/>
      <c r="D7" s="309"/>
      <c r="E7" s="523" t="s">
        <v>90</v>
      </c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5"/>
      <c r="Q7" s="358"/>
      <c r="R7" s="164"/>
      <c r="S7" s="163"/>
      <c r="T7" s="48"/>
      <c r="U7" s="163"/>
      <c r="W7" s="268"/>
      <c r="X7" s="268"/>
      <c r="Y7" s="268"/>
      <c r="Z7" s="268"/>
    </row>
    <row r="8" spans="3:26" s="42" customFormat="1" ht="22.5" customHeight="1" x14ac:dyDescent="0.2">
      <c r="C8" s="526" t="s">
        <v>0</v>
      </c>
      <c r="D8" s="155">
        <v>1</v>
      </c>
      <c r="E8" s="372" t="s">
        <v>1</v>
      </c>
      <c r="F8" s="152" t="str">
        <f t="shared" ref="F8:F9" si="0">IF(E8="Математика","8",IF(E8="Русский язык","7",IF(E8="Английский","7",IF(E8="Английский/Английский","7",IF(E8="Информатика/Английский","6",IF(E8="Английский/Информатика","7",IF(E8="Окружающий мир","6",IF(E8="Информатика","6",IF(E8="Литературное чтение","5",IF(E8="ОРКСЭ","4",IF(E8="ИЗО","3",IF(E8="Музыка","3",IF(E8="Технология","2",IF(E8="Физическая культура","1",))))))))))))))</f>
        <v>5</v>
      </c>
      <c r="G8" s="373" t="s">
        <v>6</v>
      </c>
      <c r="H8" s="152" t="str">
        <f t="shared" ref="H8" si="1">IF(G8="Математика","8",IF(G8="Русский язык","7",IF(G8="Английский","7",IF(G8="Английский/Английский","7",IF(G8="Информатика/Английский","6",IF(G8="Английский/Информатика","7",IF(G8="Окружающий мир","6",IF(G8="Информатика","6",IF(G8="Литературное чтение","5",IF(G8="ОРКСЭ","4",IF(G8="ИЗО","3",IF(G8="Музыка","3",IF(G8="Технология","2",IF(G8="Физическая культура","1",))))))))))))))</f>
        <v>8</v>
      </c>
      <c r="I8" s="374" t="s">
        <v>3</v>
      </c>
      <c r="J8" s="375" t="str">
        <f t="shared" ref="J8:J11" si="2">IF(I8="Математика","8",IF(I8="Русский язык","7",IF(I8="Английский","7",IF(I8="Английский/Английский","7",IF(I8="Информатика/Английский","6",IF(I8="Английский/Информатика","7",IF(I8="Окружающий мир","6",IF(I8="Информатика","6",IF(I8="Литературное чтение","5",IF(I8="ОРКСЭ","4",IF(I8="ИЗО","3",IF(I8="Музыка","3",IF(I8="Технология","2",IF(I8="Физическая культура","1",))))))))))))))</f>
        <v>1</v>
      </c>
      <c r="K8" s="372" t="s">
        <v>1</v>
      </c>
      <c r="L8" s="152" t="str">
        <f t="shared" ref="L8:L11" si="3">IF(K8="Математика","8",IF(K8="Русский язык","7",IF(K8="Английский","7",IF(K8="Английский/Английский","7",IF(K8="Информатика/Английский","6",IF(K8="Английский/Информатика","7",IF(K8="Окружающий мир","6",IF(K8="Информатика","6",IF(K8="Литературное чтение","5",IF(K8="ОРКСЭ","4",IF(K8="ИЗО","3",IF(K8="Музыка","3",IF(K8="Технология","2",IF(K8="Физическая культура","1",))))))))))))))</f>
        <v>5</v>
      </c>
      <c r="M8" s="372" t="s">
        <v>1</v>
      </c>
      <c r="N8" s="152" t="str">
        <f t="shared" ref="N8:N9" si="4">IF(M8="Математика","8",IF(M8="Русский язык","7",IF(M8="Английский","7",IF(M8="Английский/Английский","7",IF(M8="Информатика/Английский","6",IF(M8="Английский/Информатика","7",IF(M8="Окружающий мир","6",IF(M8="Информатика","6",IF(M8="Литературное чтение","5",IF(M8="ОРКСЭ","4",IF(M8="ИЗО","3",IF(M8="Музыка","3",IF(M8="Технология","2",IF(M8="Физическая культура","1",))))))))))))))</f>
        <v>5</v>
      </c>
      <c r="O8" s="372" t="s">
        <v>1</v>
      </c>
      <c r="P8" s="170" t="str">
        <f t="shared" ref="P8" si="5">IF(O8="Математика","8",IF(O8="Русский язык","7",IF(O8="Английский","7",IF(O8="Английский/Английский","7",IF(O8="Информатика/Английский","6",IF(O8="Английский/Информатика","7",IF(O8="Окружающий мир","6",IF(O8="Информатика","6",IF(O8="Литературное чтение","5",IF(O8="ОРКСЭ","4",IF(O8="ИЗО","3",IF(O8="Музыка","3",IF(O8="Технология","2",IF(O8="Физическая культура","1",))))))))))))))</f>
        <v>5</v>
      </c>
      <c r="Q8" s="165" t="s">
        <v>3</v>
      </c>
      <c r="R8" s="123" t="str">
        <f t="shared" ref="R8" si="6">IF(Q8="Математика","8",IF(Q8="Русский язык","7",IF(Q8="Английский","7",IF(Q8="Английский/Английский","7",IF(Q8="Информатика/Английский","6",IF(Q8="Английский/Информатика","7",IF(Q8="Окружающий мир","6",IF(Q8="Информатика","6",IF(Q8="Литературное чтение","5",IF(Q8="ОРКСЭ","4",IF(Q8="ИЗО","3",IF(Q8="Музыка","3",IF(Q8="Технология","2",IF(Q8="Физическая культура","1",))))))))))))))</f>
        <v>1</v>
      </c>
      <c r="S8" s="50" t="e">
        <f>IF(#REF!="Математика","8",IF(#REF!="Русский язык","7",IF(#REF!="Английский","7",IF(#REF!="Английский/Английский","7",IF(#REF!="Информатика/Английский","6",IF(#REF!="Английский/Информатика","7",IF(#REF!="Окружающий мир","6",IF(#REF!="Информатика","6",IF(#REF!="Литературное чтение","5",IF(#REF!="ОРКСЭ","4",IF(#REF!="ИЗО","3",IF(#REF!="Музыка","3",IF(#REF!="Технология","2",IF(#REF!="Физическая культура","1",))))))))))))))</f>
        <v>#REF!</v>
      </c>
      <c r="T8" s="57" t="s">
        <v>1</v>
      </c>
      <c r="U8" s="50" t="str">
        <f t="shared" ref="U8:U10" si="7">IF(T8="Математика","8",IF(T8="Русский язык","7",IF(T8="Английский","7",IF(T8="Английский/Английский","7",IF(T8="Информатика/Английский","6",IF(T8="Английский/Информатика","7",IF(T8="Окружающий мир","6",IF(T8="Информатика","6",IF(T8="Литературное чтение","5",IF(T8="ОРКСЭ","4",IF(T8="ИЗО","3",IF(T8="Музыка","3",IF(T8="Технология","2",IF(T8="Физическая культура","1",))))))))))))))</f>
        <v>5</v>
      </c>
      <c r="W8" s="275"/>
      <c r="X8" s="275"/>
      <c r="Y8" s="292"/>
      <c r="Z8" s="152"/>
    </row>
    <row r="9" spans="3:26" s="42" customFormat="1" ht="17.25" customHeight="1" thickBot="1" x14ac:dyDescent="0.25">
      <c r="C9" s="527"/>
      <c r="D9" s="51">
        <v>2</v>
      </c>
      <c r="E9" s="376" t="s">
        <v>5</v>
      </c>
      <c r="F9" s="152" t="str">
        <f t="shared" si="0"/>
        <v>7</v>
      </c>
      <c r="G9" s="130" t="s">
        <v>3</v>
      </c>
      <c r="H9" s="375" t="str">
        <f t="shared" ref="H9:H11" si="8">IF(G9="Математика","8",IF(G9="Русский язык","7",IF(G9="Английский","7",IF(G9="Английский/Английский","7",IF(G9="Информатика/Английский","6",IF(G9="Английский/Информатика","7",IF(G9="Окружающий мир","6",IF(G9="Информатика","6",IF(G9="Литературное чтение","5",IF(G9="ОРКСЭ","4",IF(G9="ИЗО","3",IF(G9="Музыка","3",IF(G9="Технология","2",IF(G9="Физическая культура","1",))))))))))))))</f>
        <v>1</v>
      </c>
      <c r="I9" s="138" t="s">
        <v>1</v>
      </c>
      <c r="J9" s="377" t="str">
        <f t="shared" si="2"/>
        <v>5</v>
      </c>
      <c r="K9" s="378" t="s">
        <v>5</v>
      </c>
      <c r="L9" s="152" t="str">
        <f t="shared" si="3"/>
        <v>7</v>
      </c>
      <c r="M9" s="376" t="s">
        <v>5</v>
      </c>
      <c r="N9" s="152" t="str">
        <f t="shared" si="4"/>
        <v>7</v>
      </c>
      <c r="O9" s="376" t="s">
        <v>5</v>
      </c>
      <c r="P9" s="170" t="str">
        <f>IF(O11="Математика","8",IF(O11="Русский язык","7",IF(O11="Английский","7",IF(O11="Английский/Английский","7",IF(O11="Информатика/Английский","6",IF(O11="Английский/Информатика","7",IF(O11="Окружающий мир","6",IF(O11="Информатика","6",IF(O11="Литературное чтение","5",IF(O11="ОРКСЭ","4",IF(O11="ИЗО","3",IF(O11="Музыка","3",IF(O11="Технология","2",IF(O11="Физическая культура","1",))))))))))))))</f>
        <v>3</v>
      </c>
      <c r="Q9" s="166" t="s">
        <v>1</v>
      </c>
      <c r="R9" s="124" t="str">
        <f t="shared" ref="R9:R12" si="9">IF(Q9="Математика","8",IF(Q9="Русский язык","7",IF(Q9="Английский","7",IF(Q9="Английский/Английский","7",IF(Q9="Информатика/Английский","6",IF(Q9="Английский/Информатика","7",IF(Q9="Окружающий мир","6",IF(Q9="Информатика","6",IF(Q9="Литературное чтение","5",IF(Q9="ОРКСЭ","4",IF(Q9="ИЗО","3",IF(Q9="Музыка","3",IF(Q9="Технология","2",IF(Q9="Физическая культура","1",))))))))))))))</f>
        <v>5</v>
      </c>
      <c r="S9" s="104" t="e">
        <f>IF(#REF!="Математика","8",IF(#REF!="Русский язык","7",IF(#REF!="Английский","7",IF(#REF!="Английский/Английский","7",IF(#REF!="Информатика/Английский","6",IF(#REF!="Английский/Информатика","7",IF(#REF!="Окружающий мир","6",IF(#REF!="Информатика","6",IF(#REF!="Литературное чтение","5",IF(#REF!="ОРКСЭ","4",IF(#REF!="ИЗО","3",IF(#REF!="Музыка","3",IF(#REF!="Технология","2",IF(#REF!="Физическая культура","1",))))))))))))))</f>
        <v>#REF!</v>
      </c>
      <c r="T9" s="114" t="s">
        <v>5</v>
      </c>
      <c r="U9" s="104" t="str">
        <f t="shared" si="7"/>
        <v>7</v>
      </c>
      <c r="W9" s="275"/>
      <c r="X9" s="275"/>
      <c r="Y9" s="177"/>
      <c r="Z9" s="152"/>
    </row>
    <row r="10" spans="3:26" s="42" customFormat="1" ht="12.75" x14ac:dyDescent="0.2">
      <c r="C10" s="527"/>
      <c r="D10" s="51">
        <v>3</v>
      </c>
      <c r="E10" s="374" t="s">
        <v>3</v>
      </c>
      <c r="F10" s="380" t="str">
        <f t="shared" ref="F10:F11" si="10">IF(E10="Математика","8",IF(E10="Русский язык","7",IF(E10="Английский","7",IF(E10="Английский/Английский","7",IF(E10="Информатика/Английский","6",IF(E10="Английский/Информатика","7",IF(E10="Окружающий мир","6",IF(E10="Информатика","6",IF(E10="Литературное чтение","5",IF(E10="ОРКСЭ","4",IF(E10="ИЗО","3",IF(E10="Музыка","3",IF(E10="Технология","2",IF(E10="Физическая культура","1",))))))))))))))</f>
        <v>1</v>
      </c>
      <c r="G10" s="376" t="s">
        <v>5</v>
      </c>
      <c r="H10" s="152" t="str">
        <f t="shared" si="8"/>
        <v>7</v>
      </c>
      <c r="I10" s="376" t="s">
        <v>5</v>
      </c>
      <c r="J10" s="152" t="str">
        <f t="shared" si="2"/>
        <v>7</v>
      </c>
      <c r="K10" s="121" t="s">
        <v>6</v>
      </c>
      <c r="L10" s="381" t="str">
        <f t="shared" si="3"/>
        <v>8</v>
      </c>
      <c r="M10" s="121" t="s">
        <v>6</v>
      </c>
      <c r="N10" s="382" t="str">
        <f>IF(M11="Математика","8",IF(M11="Русский язык","7",IF(M11="Английский","7",IF(M11="Английский/Английский","7",IF(M11="Информатика/Английский","6",IF(M11="Английский/Информатика","7",IF(M11="Окружающий мир","6",IF(M11="Информатика","6",IF(M11="Литературное чтение","5",IF(M11="ОРКСЭ","4",IF(M11="ИЗО","3",IF(M11="Музыка","3",IF(M11="Технология","2",IF(M11="Физическая культура","1",))))))))))))))</f>
        <v>2</v>
      </c>
      <c r="O10" s="121" t="s">
        <v>6</v>
      </c>
      <c r="P10" s="170" t="str">
        <f t="shared" ref="P10" si="11">IF(O10="Математика","8",IF(O10="Русский язык","7",IF(O10="Английский","7",IF(O10="Английский/Английский","7",IF(O10="Информатика/Английский","6",IF(O10="Английский/Информатика","7",IF(O10="Окружающий мир","6",IF(O10="Информатика","6",IF(O10="Литературное чтение","5",IF(O10="ОРКСЭ","4",IF(O10="ИЗО","3",IF(O10="Музыка","3",IF(O10="Технология","2",IF(O10="Физическая культура","1",))))))))))))))</f>
        <v>8</v>
      </c>
      <c r="Q10" s="167" t="s">
        <v>5</v>
      </c>
      <c r="R10" s="123" t="str">
        <f t="shared" si="9"/>
        <v>7</v>
      </c>
      <c r="S10" s="104" t="e">
        <f>IF(#REF!="Математика","8",IF(#REF!="Русский язык","7",IF(#REF!="Английский","7",IF(#REF!="Английский/Английский","7",IF(#REF!="Информатика/Английский","6",IF(#REF!="Английский/Информатика","7",IF(#REF!="Окружающий мир","6",IF(#REF!="Информатика","6",IF(#REF!="Литературное чтение","5",IF(#REF!="ОРКСЭ","4",IF(#REF!="ИЗО","3",IF(#REF!="Музыка","3",IF(#REF!="Технология","2",IF(#REF!="Физическая культура","1",))))))))))))))</f>
        <v>#REF!</v>
      </c>
      <c r="T10" s="115" t="s">
        <v>6</v>
      </c>
      <c r="U10" s="104" t="str">
        <f t="shared" si="7"/>
        <v>8</v>
      </c>
      <c r="W10" s="275"/>
      <c r="X10" s="275"/>
      <c r="Y10" s="293"/>
      <c r="Z10" s="152"/>
    </row>
    <row r="11" spans="3:26" s="42" customFormat="1" ht="20.25" customHeight="1" x14ac:dyDescent="0.2">
      <c r="C11" s="527"/>
      <c r="D11" s="51">
        <v>4</v>
      </c>
      <c r="E11" s="138" t="s">
        <v>2</v>
      </c>
      <c r="F11" s="152" t="str">
        <f t="shared" si="10"/>
        <v>6</v>
      </c>
      <c r="G11" s="138" t="s">
        <v>2</v>
      </c>
      <c r="H11" s="152" t="str">
        <f t="shared" si="8"/>
        <v>6</v>
      </c>
      <c r="I11" s="138" t="s">
        <v>2</v>
      </c>
      <c r="J11" s="152" t="str">
        <f t="shared" si="2"/>
        <v>6</v>
      </c>
      <c r="K11" s="374" t="s">
        <v>3</v>
      </c>
      <c r="L11" s="375" t="str">
        <f t="shared" si="3"/>
        <v>1</v>
      </c>
      <c r="M11" s="121" t="s">
        <v>9</v>
      </c>
      <c r="N11" s="152" t="e">
        <f>IF(#REF!="Математика","8",IF(#REF!="Русский язык","7",IF(#REF!="Английский","7",IF(#REF!="Английский/Английский","7",IF(#REF!="Информатика/Английский","6",IF(#REF!="Английский/Информатика","7",IF(#REF!="Окружающий мир","6",IF(#REF!="Информатика","6",IF(#REF!="Литературное чтение","5",IF(#REF!="ОРКСЭ","4",IF(#REF!="ИЗО","3",IF(#REF!="Музыка","3",IF(#REF!="Технология","2",IF(#REF!="Физическая культура","1",))))))))))))))</f>
        <v>#REF!</v>
      </c>
      <c r="O11" s="379" t="s">
        <v>8</v>
      </c>
      <c r="P11" s="170" t="e">
        <f>IF(#REF!="Математика","8",IF(#REF!="Русский язык","7",IF(#REF!="Английский","7",IF(#REF!="Английский/Английский","7",IF(#REF!="Информатика/Английский","6",IF(#REF!="Английский/Информатика","7",IF(#REF!="Окружающий мир","6",IF(#REF!="Информатика","6",IF(#REF!="Литературное чтение","5",IF(#REF!="ОРКСЭ","4",IF(#REF!="ИЗО","3",IF(#REF!="Музыка","3",IF(#REF!="Технология","2",IF(#REF!="Физическая культура","1",))))))))))))))</f>
        <v>#REF!</v>
      </c>
      <c r="Q11" s="168" t="s">
        <v>6</v>
      </c>
      <c r="R11" s="123" t="str">
        <f t="shared" si="9"/>
        <v>8</v>
      </c>
      <c r="S11" s="45" t="e">
        <f>IF(#REF!="Математика","8",IF(#REF!="Русский язык","7",IF(#REF!="Английский","7",IF(#REF!="Английский/Английский","7",IF(#REF!="Информатика/Английский","6",IF(#REF!="Английский/Информатика","7",IF(#REF!="Окружающий мир","6",IF(#REF!="Информатика","6",IF(#REF!="Литературное чтение","5",IF(#REF!="ОРКСЭ","4",IF(#REF!="ИЗО","3",IF(#REF!="Музыка","3",IF(#REF!="Технология","2",IF(#REF!="Физическая культура","1",))))))))))))))</f>
        <v>#REF!</v>
      </c>
      <c r="T11" s="120" t="s">
        <v>2</v>
      </c>
      <c r="U11" s="45" t="str">
        <f>IF(T11="Математика","8",IF(T11="Русский язык","7",IF(T11="Английский","7",IF(T11="Английский/Английский","7",IF(T11="Информатика/Английский","6",IF(T11="Английский/Информатика","7",IF(T11="Окружающий мир","6",IF(T11="Информатика","6",IF(T11="Литературное чтение","5",IF(T11="ОРКСЭ","4",IF(T11="ИЗО","3",IF(T11="Музыка","3",IF(T11="Технология","2",IF(T11="Физическая культура","1",))))))))))))))</f>
        <v>6</v>
      </c>
      <c r="W11" s="275"/>
      <c r="X11" s="275"/>
      <c r="Y11" s="294"/>
      <c r="Z11" s="152"/>
    </row>
    <row r="12" spans="3:26" s="42" customFormat="1" ht="13.5" hidden="1" customHeight="1" x14ac:dyDescent="0.2">
      <c r="C12" s="527"/>
      <c r="D12" s="51">
        <v>5</v>
      </c>
      <c r="E12" s="121"/>
      <c r="F12" s="219"/>
      <c r="G12" s="130"/>
      <c r="H12" s="217"/>
      <c r="I12" s="220"/>
      <c r="J12" s="219"/>
      <c r="K12" s="218"/>
      <c r="L12" s="218"/>
      <c r="M12" s="220"/>
      <c r="N12" s="219"/>
      <c r="O12" s="223"/>
      <c r="P12" s="221"/>
      <c r="Q12" s="169"/>
      <c r="R12" s="123">
        <f t="shared" si="9"/>
        <v>0</v>
      </c>
      <c r="S12" s="104" t="e">
        <f>IF(#REF!="Математика","8",IF(#REF!="Русский язык","7",IF(#REF!="Английский","7",IF(#REF!="Английский/Английский","7",IF(#REF!="Информатика/Английский","6",IF(#REF!="Английский/Информатика","7",IF(#REF!="Окружающий мир","6",IF(#REF!="Информатика","6",IF(#REF!="Литературное чтение","5",IF(#REF!="ОРКСЭ","4",IF(#REF!="ИЗО","3",IF(#REF!="Музыка","3",IF(#REF!="Технология","2",IF(#REF!="Физическая культура","1",))))))))))))))</f>
        <v>#REF!</v>
      </c>
      <c r="T12" s="56"/>
      <c r="U12" s="104">
        <f t="shared" ref="U12" si="12">IF(T12="Математика","8",IF(T12="Русский язык","7",IF(T12="Английский","7",IF(T12="Английский/Английский","7",IF(T12="Информатика/Английский","6",IF(T12="Английский/Информатика","7",IF(T12="Окружающий мир","6",IF(T12="Информатика","6",IF(T12="Литературное чтение","5",IF(T12="ОРКСЭ","4",IF(T12="ИЗО","3",IF(T12="Музыка","3",IF(T12="Технология","2",IF(T12="Физическая культура","1",))))))))))))))</f>
        <v>0</v>
      </c>
      <c r="W12" s="275"/>
      <c r="X12" s="275"/>
      <c r="Y12" s="275"/>
      <c r="Z12" s="275"/>
    </row>
    <row r="13" spans="3:26" s="4" customFormat="1" ht="14.25" customHeight="1" thickBot="1" x14ac:dyDescent="0.25">
      <c r="C13" s="528"/>
      <c r="D13" s="162"/>
      <c r="E13" s="171"/>
      <c r="F13" s="172">
        <f>F8+F9+F10+F11+F12</f>
        <v>19</v>
      </c>
      <c r="G13" s="173"/>
      <c r="H13" s="172">
        <f>H8+H9+H10+H11+H12</f>
        <v>22</v>
      </c>
      <c r="I13" s="173"/>
      <c r="J13" s="172">
        <f>J8+J9+J10+J11+J12</f>
        <v>19</v>
      </c>
      <c r="K13" s="173"/>
      <c r="L13" s="172">
        <f>L8+L9+L10+L11+L12</f>
        <v>21</v>
      </c>
      <c r="M13" s="173"/>
      <c r="N13" s="172" t="e">
        <f>N8+N9+N10+N11+N12</f>
        <v>#REF!</v>
      </c>
      <c r="O13" s="224"/>
      <c r="P13" s="174" t="e">
        <f>P8+P9+P10+P11+P12</f>
        <v>#REF!</v>
      </c>
      <c r="Q13" s="129"/>
      <c r="R13" s="128">
        <f>R8+R9+R10+R11+R12</f>
        <v>21</v>
      </c>
      <c r="S13" s="106" t="e">
        <f>S8+S9+S10+S11+S12</f>
        <v>#REF!</v>
      </c>
      <c r="T13" s="54"/>
      <c r="U13" s="106">
        <f>U8+U9+U10+U11+U12</f>
        <v>26</v>
      </c>
      <c r="W13" s="274"/>
      <c r="X13" s="274"/>
      <c r="Y13" s="274"/>
      <c r="Z13" s="274"/>
    </row>
    <row r="14" spans="3:26" s="42" customFormat="1" ht="24" customHeight="1" x14ac:dyDescent="0.2">
      <c r="C14" s="529" t="s">
        <v>10</v>
      </c>
      <c r="D14" s="154">
        <v>1</v>
      </c>
      <c r="E14" s="376" t="s">
        <v>5</v>
      </c>
      <c r="F14" s="152" t="str">
        <f>IF(E14="Математика","8",IF(E14="Русский язык","7",IF(E14="Английский","7",IF(E14="Английский/Английский","7",IF(E14="Информатика/Английский","6",IF(E14="Английский/Информатика","7",IF(E14="Окружающий мир","6",IF(E14="Информатика","6",IF(E14="Литературное чтение","5",IF(E14="ОРКСЭ","4",IF(E14="ИЗО","3",IF(E14="Музыка","3",IF(E14="Технология","2",IF(E14="Физическая культура","1",))))))))))))))</f>
        <v>7</v>
      </c>
      <c r="G14" s="138" t="s">
        <v>1</v>
      </c>
      <c r="H14" s="152" t="e">
        <f>IF(#REF!="Математика","8",IF(#REF!="Русский язык","7",IF(#REF!="Английский","7",IF(#REF!="Английский/Английский","7",IF(#REF!="Информатика/Английский","6",IF(#REF!="Английский/Информатика","7",IF(#REF!="Окружающий мир","6",IF(#REF!="Информатика","6",IF(#REF!="Литературное чтение","5",IF(#REF!="ОРКСЭ","4",IF(#REF!="ИЗО","3",IF(#REF!="Музыка","3",IF(#REF!="Технология","2",IF(#REF!="Физическая культура","1",))))))))))))))</f>
        <v>#REF!</v>
      </c>
      <c r="I14" s="138" t="s">
        <v>4</v>
      </c>
      <c r="J14" s="377" t="str">
        <f t="shared" ref="J14:J17" si="13">IF(I14="Математика","8",IF(I14="Русский язык","7",IF(I14="Английский","7",IF(I14="Английский/Английский","7",IF(I14="Информатика/Английский","6",IF(I14="Английский/Информатика","7",IF(I14="Окружающий мир","6",IF(I14="Информатика","6",IF(I14="Литературное чтение","5",IF(I14="ОРКСЭ","4",IF(I14="ИЗО","3",IF(I14="Музыка","3",IF(I14="Технология","2",IF(I14="Физическая культура","1",))))))))))))))</f>
        <v>3</v>
      </c>
      <c r="K14" s="138" t="s">
        <v>1</v>
      </c>
      <c r="L14" s="377" t="str">
        <f t="shared" ref="L14:L17" si="14">IF(K14="Математика","8",IF(K14="Русский язык","7",IF(K14="Английский","7",IF(K14="Английский/Английский","7",IF(K14="Информатика/Английский","6",IF(K14="Английский/Информатика","7",IF(K14="Окружающий мир","6",IF(K14="Информатика","6",IF(K14="Литературное чтение","5",IF(K14="ОРКСЭ","4",IF(K14="ИЗО","3",IF(K14="Музыка","3",IF(K14="Технология","2",IF(K14="Физическая культура","1",))))))))))))))</f>
        <v>5</v>
      </c>
      <c r="M14" s="138" t="s">
        <v>1</v>
      </c>
      <c r="N14" s="377" t="str">
        <f t="shared" ref="N14:N18" si="15">IF(M14="Математика","8",IF(M14="Русский язык","7",IF(M14="Английский","7",IF(M14="Английский/Английский","7",IF(M14="Информатика/Английский","6",IF(M14="Английский/Информатика","7",IF(M14="Окружающий мир","6",IF(M14="Информатика","6",IF(M14="Литературное чтение","5",IF(M14="ОРКСЭ","4",IF(M14="ИЗО","3",IF(M14="Музыка","3",IF(M14="Технология","2",IF(M14="Физическая культура","1",))))))))))))))</f>
        <v>5</v>
      </c>
      <c r="O14" s="138" t="s">
        <v>1</v>
      </c>
      <c r="P14" s="170" t="str">
        <f>IF(O17="Математика","8",IF(O17="Русский язык","7",IF(O17="Английский","7",IF(O17="Английский/Английский","7",IF(O17="Информатика/Английский","6",IF(O17="Английский/Информатика","7",IF(O17="Окружающий мир","6",IF(O17="Информатика","6",IF(O17="Литературное чтение","5",IF(O17="ОРКСЭ","4",IF(O17="ИЗО","3",IF(O17="Музыка","3",IF(O17="Технология","2",IF(O17="Физическая культура","1",))))))))))))))</f>
        <v>1</v>
      </c>
      <c r="Q14" s="165" t="s">
        <v>3</v>
      </c>
      <c r="R14" s="123" t="str">
        <f t="shared" ref="R14:R18" si="16">IF(Q14="Математика","8",IF(Q14="Русский язык","7",IF(Q14="Английский","7",IF(Q14="Английский/Английский","7",IF(Q14="Информатика/Английский","6",IF(Q14="Английский/Информатика","7",IF(Q14="Окружающий мир","6",IF(Q14="Информатика","6",IF(Q14="Литературное чтение","5",IF(Q14="ОРКСЭ","4",IF(Q14="ИЗО","3",IF(Q14="Музыка","3",IF(Q14="Технология","2",IF(Q14="Физическая культура","1",))))))))))))))</f>
        <v>1</v>
      </c>
      <c r="S14" s="104" t="e">
        <f>IF(#REF!="Математика","8",IF(#REF!="Русский язык","7",IF(#REF!="Английский","7",IF(#REF!="Английский/Английский","7",IF(#REF!="Информатика/Английский","6",IF(#REF!="Английский/Информатика","7",IF(#REF!="Окружающий мир","6",IF(#REF!="Информатика","6",IF(#REF!="Литературное чтение","5",IF(#REF!="ОРКСЭ","4",IF(#REF!="ИЗО","3",IF(#REF!="Музыка","3",IF(#REF!="Технология","2",IF(#REF!="Физическая культура","1",))))))))))))))</f>
        <v>#REF!</v>
      </c>
      <c r="T14" s="117" t="s">
        <v>3</v>
      </c>
      <c r="U14" s="104" t="str">
        <f t="shared" ref="U14:U17" si="17">IF(T14="Математика","8",IF(T14="Русский язык","7",IF(T14="Английский","7",IF(T14="Английский/Английский","7",IF(T14="Информатика/Английский","6",IF(T14="Английский/Информатика","7",IF(T14="Окружающий мир","6",IF(T14="Информатика","6",IF(T14="Литературное чтение","5",IF(T14="ОРКСЭ","4",IF(T14="ИЗО","3",IF(T14="Музыка","3",IF(T14="Технология","2",IF(T14="Физическая культура","1",))))))))))))))</f>
        <v>1</v>
      </c>
      <c r="W14" s="275"/>
      <c r="X14" s="275"/>
      <c r="Y14" s="295"/>
      <c r="Z14" s="152"/>
    </row>
    <row r="15" spans="3:26" s="42" customFormat="1" ht="18.75" customHeight="1" x14ac:dyDescent="0.2">
      <c r="C15" s="530"/>
      <c r="D15" s="51">
        <v>2</v>
      </c>
      <c r="E15" s="121" t="s">
        <v>6</v>
      </c>
      <c r="F15" s="152" t="e">
        <f>IF(#REF!="Математика","8",IF(#REF!="Русский язык","7",IF(#REF!="Английский","7",IF(#REF!="Английский/Английский","7",IF(#REF!="Информатика/Английский","6",IF(#REF!="Английский/Информатика","7",IF(#REF!="Окружающий мир","6",IF(#REF!="Информатика","6",IF(#REF!="Литературное чтение","5",IF(#REF!="ОРКСЭ","4",IF(#REF!="ИЗО","3",IF(#REF!="Музыка","3",IF(#REF!="Технология","2",IF(#REF!="Физическая культура","1",))))))))))))))</f>
        <v>#REF!</v>
      </c>
      <c r="G15" s="376" t="s">
        <v>5</v>
      </c>
      <c r="H15" s="377" t="str">
        <f>IF(G14="Математика","8",IF(G14="Русский язык","7",IF(G14="Английский","7",IF(G14="Английский/Английский","7",IF(G14="Информатика/Английский","6",IF(G14="Английский/Информатика","7",IF(G14="Окружающий мир","6",IF(G14="Информатика","6",IF(G14="Литературное чтение","5",IF(G14="ОРКСЭ","4",IF(G14="ИЗО","3",IF(G14="Музыка","3",IF(G14="Технология","2",IF(G14="Физическая культура","1",))))))))))))))</f>
        <v>5</v>
      </c>
      <c r="I15" s="376" t="s">
        <v>5</v>
      </c>
      <c r="J15" s="152" t="str">
        <f t="shared" si="13"/>
        <v>7</v>
      </c>
      <c r="K15" s="376" t="s">
        <v>5</v>
      </c>
      <c r="L15" s="152" t="str">
        <f t="shared" si="14"/>
        <v>7</v>
      </c>
      <c r="M15" s="376" t="s">
        <v>5</v>
      </c>
      <c r="N15" s="152" t="str">
        <f t="shared" si="15"/>
        <v>7</v>
      </c>
      <c r="O15" s="376" t="s">
        <v>5</v>
      </c>
      <c r="P15" s="170" t="str">
        <f t="shared" ref="P15" si="18">IF(O15="Математика","8",IF(O15="Русский язык","7",IF(O15="Английский","7",IF(O15="Английский/Английский","7",IF(O15="Информатика/Английский","6",IF(O15="Английский/Информатика","7",IF(O15="Окружающий мир","6",IF(O15="Информатика","6",IF(O15="Литературное чтение","5",IF(O15="ОРКСЭ","4",IF(O15="ИЗО","3",IF(O15="Музыка","3",IF(O15="Технология","2",IF(O15="Физическая культура","1",))))))))))))))</f>
        <v>7</v>
      </c>
      <c r="Q15" s="359" t="s">
        <v>69</v>
      </c>
      <c r="R15" s="123">
        <v>5</v>
      </c>
      <c r="S15" s="50" t="e">
        <f>IF(#REF!="Математика","8",IF(#REF!="Русский язык","7",IF(#REF!="Английский","7",IF(#REF!="Английский/Английский","7",IF(#REF!="Информатика/Английский","6",IF(#REF!="Английский/Информатика","7",IF(#REF!="Окружающий мир","6",IF(#REF!="Информатика","6",IF(#REF!="Литературное чтение","5",IF(#REF!="ОРКСЭ","4",IF(#REF!="ИЗО","3",IF(#REF!="Музыка","3",IF(#REF!="Технология","2",IF(#REF!="Физическая культура","1",))))))))))))))</f>
        <v>#REF!</v>
      </c>
      <c r="T15" s="57" t="s">
        <v>1</v>
      </c>
      <c r="U15" s="50" t="str">
        <f t="shared" si="17"/>
        <v>5</v>
      </c>
      <c r="W15" s="275"/>
      <c r="X15" s="275"/>
      <c r="Y15" s="275"/>
      <c r="Z15" s="152"/>
    </row>
    <row r="16" spans="3:26" s="42" customFormat="1" ht="16.5" customHeight="1" x14ac:dyDescent="0.2">
      <c r="C16" s="530"/>
      <c r="D16" s="51">
        <v>3</v>
      </c>
      <c r="E16" s="130" t="s">
        <v>3</v>
      </c>
      <c r="F16" s="152" t="str">
        <f t="shared" ref="F16:F17" si="19">IF(E16="Математика","8",IF(E16="Русский язык","7",IF(E16="Английский","7",IF(E16="Английский/Английский","7",IF(E16="Информатика/Английский","6",IF(E16="Английский/Информатика","7",IF(E16="Окружающий мир","6",IF(E16="Информатика","6",IF(E16="Литературное чтение","5",IF(E16="ОРКСЭ","4",IF(E16="ИЗО","3",IF(E16="Музыка","3",IF(E16="Технология","2",IF(E16="Физическая культура","1",))))))))))))))</f>
        <v>1</v>
      </c>
      <c r="G16" s="121" t="s">
        <v>6</v>
      </c>
      <c r="H16" s="152" t="str">
        <f>IF(G15="Математика","8",IF(G15="Русский язык","7",IF(G15="Английский","7",IF(G15="Английский/Английский","7",IF(G15="Информатика/Английский","6",IF(G15="Английский/Информатика","7",IF(G15="Окружающий мир","6",IF(G15="Информатика","6",IF(G15="Литературное чтение","5",IF(G15="ОРКСЭ","4",IF(G15="ИЗО","3",IF(G15="Музыка","3",IF(G15="Технология","2",IF(G15="Физическая культура","1",))))))))))))))</f>
        <v>7</v>
      </c>
      <c r="I16" s="121" t="s">
        <v>6</v>
      </c>
      <c r="J16" s="152" t="str">
        <f>IF(E15="Математика","8",IF(E15="Русский язык","7",IF(E15="Английский","7",IF(E15="Английский/Английский","7",IF(E15="Информатика/Английский","6",IF(E15="Английский/Информатика","7",IF(E15="Окружающий мир","6",IF(E15="Информатика","6",IF(E15="Литературное чтение","5",IF(E15="ОРКСЭ","4",IF(E15="ИЗО","3",IF(E15="Музыка","3",IF(E15="Технология","2",IF(E15="Физическая культура","1",))))))))))))))</f>
        <v>8</v>
      </c>
      <c r="K16" s="384" t="s">
        <v>6</v>
      </c>
      <c r="L16" s="382" t="str">
        <f t="shared" si="14"/>
        <v>8</v>
      </c>
      <c r="M16" s="384" t="s">
        <v>6</v>
      </c>
      <c r="N16" s="152" t="str">
        <f t="shared" si="15"/>
        <v>8</v>
      </c>
      <c r="O16" s="384" t="s">
        <v>6</v>
      </c>
      <c r="P16" s="361" t="str">
        <f>IF(O14="Математика","8",IF(O14="Русский язык","7",IF(O14="Английский","7",IF(O14="Английский/Английский","7",IF(O14="Информатика/Английский","6",IF(O14="Английский/Информатика","7",IF(O14="Окружающий мир","6",IF(O14="Информатика","6",IF(O14="Литературное чтение","5",IF(O14="ОРКСЭ","4",IF(O14="ИЗО","3",IF(O14="Музыка","3",IF(O14="Технология","2",IF(O14="Физическая культура","1",))))))))))))))</f>
        <v>5</v>
      </c>
      <c r="Q16" s="168" t="s">
        <v>6</v>
      </c>
      <c r="R16" s="123" t="str">
        <f t="shared" ref="R16" si="20">IF(Q16="Математика","8",IF(Q16="Русский язык","7",IF(Q16="Английский","7",IF(Q16="Английский/Английский","7",IF(Q16="Информатика/Английский","6",IF(Q16="Английский/Информатика","7",IF(Q16="Окружающий мир","6",IF(Q16="Информатика","6",IF(Q16="Литературное чтение","5",IF(Q16="ОРКСЭ","4",IF(Q16="ИЗО","3",IF(Q16="Музыка","3",IF(Q16="Технология","2",IF(Q16="Физическая культура","1",))))))))))))))</f>
        <v>8</v>
      </c>
      <c r="S16" s="104" t="e">
        <f>IF(#REF!="Математика","8",IF(#REF!="Русский язык","7",IF(#REF!="Английский","7",IF(#REF!="Английский/Английский","7",IF(#REF!="Информатика/Английский","6",IF(#REF!="Английский/Информатика","7",IF(#REF!="Окружающий мир","6",IF(#REF!="Информатика","6",IF(#REF!="Литературное чтение","5",IF(#REF!="ОРКСЭ","4",IF(#REF!="ИЗО","3",IF(#REF!="Музыка","3",IF(#REF!="Технология","2",IF(#REF!="Физическая культура","1",))))))))))))))</f>
        <v>#REF!</v>
      </c>
      <c r="T16" s="114" t="s">
        <v>5</v>
      </c>
      <c r="U16" s="104" t="str">
        <f t="shared" si="17"/>
        <v>7</v>
      </c>
      <c r="W16" s="275"/>
      <c r="X16" s="275"/>
      <c r="Y16" s="294"/>
      <c r="Z16" s="152"/>
    </row>
    <row r="17" spans="3:26" s="42" customFormat="1" ht="19.5" customHeight="1" x14ac:dyDescent="0.2">
      <c r="C17" s="530"/>
      <c r="D17" s="51">
        <v>4</v>
      </c>
      <c r="E17" s="379" t="s">
        <v>8</v>
      </c>
      <c r="F17" s="152" t="str">
        <f t="shared" si="19"/>
        <v>3</v>
      </c>
      <c r="G17" s="379" t="s">
        <v>8</v>
      </c>
      <c r="H17" s="152" t="str">
        <f>IF(G16="Математика","8",IF(G16="Русский язык","7",IF(G16="Английский","7",IF(G16="Английский/Английский","7",IF(G16="Информатика/Английский","6",IF(G16="Английский/Информатика","7",IF(G16="Окружающий мир","6",IF(G16="Информатика","6",IF(G16="Литературное чтение","5",IF(G16="ОРКСЭ","4",IF(G16="ИЗО","3",IF(G16="Музыка","3",IF(G16="Технология","2",IF(G16="Физическая культура","1",))))))))))))))</f>
        <v>8</v>
      </c>
      <c r="I17" s="138" t="s">
        <v>1</v>
      </c>
      <c r="J17" s="382" t="str">
        <f t="shared" si="13"/>
        <v>5</v>
      </c>
      <c r="K17" s="138" t="s">
        <v>4</v>
      </c>
      <c r="L17" s="152" t="str">
        <f t="shared" si="14"/>
        <v>3</v>
      </c>
      <c r="M17" s="138" t="s">
        <v>2</v>
      </c>
      <c r="N17" s="381" t="str">
        <f t="shared" si="15"/>
        <v>6</v>
      </c>
      <c r="O17" s="383" t="s">
        <v>3</v>
      </c>
      <c r="P17" s="170" t="e">
        <f>IF(#REF!="Математика","8",IF(#REF!="Русский язык","7",IF(#REF!="Английский","7",IF(#REF!="Английский/Английский","7",IF(#REF!="Информатика/Английский","6",IF(#REF!="Английский/Информатика","7",IF(#REF!="Окружающий мир","6",IF(#REF!="Информатика","6",IF(#REF!="Литературное чтение","5",IF(#REF!="ОРКСЭ","4",IF(#REF!="ИЗО","3",IF(#REF!="Музыка","3",IF(#REF!="Технология","2",IF(#REF!="Физическая культура","1",))))))))))))))</f>
        <v>#REF!</v>
      </c>
      <c r="Q17" s="360" t="s">
        <v>2</v>
      </c>
      <c r="R17" s="123" t="str">
        <f t="shared" si="16"/>
        <v>6</v>
      </c>
      <c r="S17" s="104" t="e">
        <f>IF(#REF!="Математика","8",IF(#REF!="Русский язык","7",IF(#REF!="Английский","7",IF(#REF!="Английский/Английский","7",IF(#REF!="Информатика/Английский","6",IF(#REF!="Английский/Информатика","7",IF(#REF!="Окружающий мир","6",IF(#REF!="Информатика","6",IF(#REF!="Литературное чтение","5",IF(#REF!="ОРКСЭ","4",IF(#REF!="ИЗО","3",IF(#REF!="Музыка","3",IF(#REF!="Технология","2",IF(#REF!="Физическая культура","1",))))))))))))))</f>
        <v>#REF!</v>
      </c>
      <c r="T17" s="115" t="s">
        <v>6</v>
      </c>
      <c r="U17" s="104" t="str">
        <f t="shared" si="17"/>
        <v>8</v>
      </c>
      <c r="W17" s="275"/>
      <c r="X17" s="275"/>
      <c r="Y17" s="177"/>
      <c r="Z17" s="152"/>
    </row>
    <row r="18" spans="3:26" s="42" customFormat="1" ht="12.75" x14ac:dyDescent="0.2">
      <c r="C18" s="530"/>
      <c r="D18" s="52">
        <v>5</v>
      </c>
      <c r="E18" s="138"/>
      <c r="F18" s="382">
        <f>IF(E18="Математика","8",IF(E18="Русский язык","7",IF(E18="Английский","7",IF(E18="Английский/Английский","7",IF(E18="Информатика/Английский","6",IF(E18="Английский/Информатика","7",IF(E18="Окружающий мир","6",IF(E18="Информатика","6",IF(E18="Литературное чтение","5",IF(E18="ОРКСЭ","4",IF(E18="ИЗО","3",IF(E18="Музыка","3",IF(E18="Технология","2",IF(E18="Физическая культура","1",))))))))))))))</f>
        <v>0</v>
      </c>
      <c r="G18" s="130" t="s">
        <v>3</v>
      </c>
      <c r="H18" s="152" t="str">
        <f t="shared" ref="H18" si="21">IF(G18="Математика","8",IF(G18="Русский язык","7",IF(G18="Английский","7",IF(G18="Английский/Английский","7",IF(G18="Информатика/Английский","6",IF(G18="Английский/Информатика","7",IF(G18="Окружающий мир","6",IF(G18="Информатика","6",IF(G18="Литературное чтение","5",IF(G18="ОРКСЭ","4",IF(G18="ИЗО","3",IF(G18="Музыка","3",IF(G18="Технология","2",IF(G18="Физическая культура","1",))))))))))))))</f>
        <v>1</v>
      </c>
      <c r="I18" s="121"/>
      <c r="J18" s="152">
        <f>IF(I18="Математика","8",IF(I18="Русский язык","7",IF(I18="Английский","7",IF(I18="Английский/Английский","7",IF(I18="Информатика/Английский","6",IF(I18="Английский/Информатика","7",IF(I18="Окружающий мир","6",IF(I18="Информатика","6",IF(I18="Литературное чтение","5",IF(I18="ОРКСЭ","4",IF(I18="ИЗО","3",IF(I18="Музыка","3",IF(I18="Технология","2",IF(I18="Физическая культура","1",))))))))))))))</f>
        <v>0</v>
      </c>
      <c r="K18" s="121"/>
      <c r="L18" s="382"/>
      <c r="M18" s="374" t="s">
        <v>3</v>
      </c>
      <c r="N18" s="152" t="str">
        <f t="shared" si="15"/>
        <v>1</v>
      </c>
      <c r="O18" s="223"/>
      <c r="P18" s="179"/>
      <c r="Q18" s="168" t="s">
        <v>9</v>
      </c>
      <c r="R18" s="99" t="str">
        <f t="shared" si="16"/>
        <v>2</v>
      </c>
      <c r="S18" s="99"/>
      <c r="T18" s="125"/>
      <c r="U18" s="99"/>
      <c r="W18" s="275"/>
      <c r="X18" s="275"/>
      <c r="Y18" s="294"/>
      <c r="Z18" s="152"/>
    </row>
    <row r="19" spans="3:26" s="4" customFormat="1" ht="14.25" customHeight="1" thickBot="1" x14ac:dyDescent="0.2">
      <c r="C19" s="531"/>
      <c r="D19" s="161"/>
      <c r="E19" s="385"/>
      <c r="F19" s="178" t="e">
        <f>F14+F15+F16+F17+F18</f>
        <v>#REF!</v>
      </c>
      <c r="G19" s="386"/>
      <c r="H19" s="178" t="e">
        <f>H14+H15+H16+H17+H18</f>
        <v>#REF!</v>
      </c>
      <c r="I19" s="386"/>
      <c r="J19" s="178">
        <f>J14+J15+J16+J17+J18</f>
        <v>23</v>
      </c>
      <c r="K19" s="386"/>
      <c r="L19" s="178">
        <f>L14+L15+L16+L17+L18</f>
        <v>23</v>
      </c>
      <c r="M19" s="386"/>
      <c r="N19" s="178" t="e">
        <f>N14+N15+N11+N17+N18</f>
        <v>#REF!</v>
      </c>
      <c r="O19" s="225"/>
      <c r="P19" s="362" t="e">
        <f>P14+P15+P16+P17+P18</f>
        <v>#REF!</v>
      </c>
      <c r="Q19" s="129"/>
      <c r="R19" s="128">
        <f>R14+R15+R16+R17+R18</f>
        <v>22</v>
      </c>
      <c r="S19" s="106" t="e">
        <f>S14+S15+S16+S23+#REF!</f>
        <v>#REF!</v>
      </c>
      <c r="T19" s="54"/>
      <c r="U19" s="128">
        <f>U14+U15+U16+U17+U18</f>
        <v>21</v>
      </c>
      <c r="W19" s="274"/>
      <c r="X19" s="274"/>
      <c r="Y19" s="274"/>
      <c r="Z19" s="274"/>
    </row>
    <row r="20" spans="3:26" s="42" customFormat="1" ht="20.25" customHeight="1" x14ac:dyDescent="0.2">
      <c r="C20" s="520" t="s">
        <v>11</v>
      </c>
      <c r="D20" s="155">
        <v>1</v>
      </c>
      <c r="E20" s="367" t="s">
        <v>1</v>
      </c>
      <c r="F20" s="388" t="str">
        <f t="shared" ref="F20:F22" si="22">IF(E20="Математика","8",IF(E20="Русский язык","7",IF(E20="Английский","7",IF(E20="Английский/Английский","7",IF(E20="Информатика/Английский","6",IF(E20="Английский/Информатика","7",IF(E20="Окружающий мир","6",IF(E20="Информатика","6",IF(E20="Литературное чтение","5",IF(E20="ОРКСЭ","4",IF(E20="ИЗО","3",IF(E20="Музыка","3",IF(E20="Технология","2",IF(E20="Физическая культура","1",))))))))))))))</f>
        <v>5</v>
      </c>
      <c r="G20" s="367" t="s">
        <v>1</v>
      </c>
      <c r="H20" s="388" t="str">
        <f t="shared" ref="H20:H22" si="23">IF(G20="Математика","8",IF(G20="Русский язык","7",IF(G20="Английский","7",IF(G20="Английский/Английский","7",IF(G20="Информатика/Английский","6",IF(G20="Английский/Информатика","7",IF(G20="Окружающий мир","6",IF(G20="Информатика","6",IF(G20="Литературное чтение","5",IF(G20="ОРКСЭ","4",IF(G20="ИЗО","3",IF(G20="Музыка","3",IF(G20="Технология","2",IF(G20="Физическая культура","1",))))))))))))))</f>
        <v>5</v>
      </c>
      <c r="I20" s="367" t="s">
        <v>2</v>
      </c>
      <c r="J20" s="388" t="str">
        <f t="shared" ref="J20:J21" si="24">IF(I20="Математика","8",IF(I20="Русский язык","7",IF(I20="Английский","7",IF(I20="Английский/Английский","7",IF(I20="Информатика/Английский","6",IF(I20="Английский/Информатика","7",IF(I20="Окружающий мир","6",IF(I20="Информатика","6",IF(I20="Литературное чтение","5",IF(I20="ОРКСЭ","4",IF(I20="ИЗО","3",IF(I20="Музыка","3",IF(I20="Технология","2",IF(I20="Физическая культура","1",))))))))))))))</f>
        <v>6</v>
      </c>
      <c r="K20" s="138" t="s">
        <v>2</v>
      </c>
      <c r="L20" s="388" t="str">
        <f t="shared" ref="L20:L24" si="25">IF(K20="Математика","8",IF(K20="Русский язык","7",IF(K20="Английский","7",IF(K20="Английский/Английский","7",IF(K20="Информатика/Английский","6",IF(K20="Английский/Информатика","7",IF(K20="Окружающий мир","6",IF(K20="Информатика","6",IF(K20="Литературное чтение","5",IF(K20="ОРКСЭ","4",IF(K20="ИЗО","3",IF(K20="Музыка","3",IF(K20="Технология","2",IF(K20="Физическая культура","1",))))))))))))))</f>
        <v>6</v>
      </c>
      <c r="M20" s="367" t="s">
        <v>1</v>
      </c>
      <c r="N20" s="388" t="str">
        <f t="shared" ref="N20:N22" si="26">IF(M20="Математика","8",IF(M20="Русский язык","7",IF(M20="Английский","7",IF(M20="Английский/Английский","7",IF(M20="Информатика/Английский","6",IF(M20="Английский/Информатика","7",IF(M20="Окружающий мир","6",IF(M20="Информатика","6",IF(M20="Литературное чтение","5",IF(M20="ОРКСЭ","4",IF(M20="ИЗО","3",IF(M20="Музыка","3",IF(M20="Технология","2",IF(M20="Физическая культура","1",))))))))))))))</f>
        <v>5</v>
      </c>
      <c r="O20" s="390" t="s">
        <v>5</v>
      </c>
      <c r="P20" s="366" t="str">
        <f>IF(O20="Математика","8",IF(O20="Русский язык","7",IF(O20="Английский","7",IF(O20="Английский/Английский","7",IF(O20="Информатика/Английский","6",IF(O20="Английский/Информатика","7",IF(O20="Окружающий мир","6",IF(O20="Информатика","6",IF(O20="Литературное чтение","5",IF(O20="ОРКСЭ","4",IF(O20="ИЗО","3",IF(O20="Музыка","3",IF(O20="Технология","2",IF(O20="Физическая культура","1",))))))))))))))</f>
        <v>7</v>
      </c>
      <c r="Q20" s="166" t="s">
        <v>1</v>
      </c>
      <c r="R20" s="124" t="str">
        <f t="shared" ref="R20:R23" si="27">IF(Q20="Математика","8",IF(Q20="Русский язык","7",IF(Q20="Английский","7",IF(Q20="Английский/Английский","7",IF(Q20="Информатика/Английский","6",IF(Q20="Английский/Информатика","7",IF(Q20="Окружающий мир","6",IF(Q20="Информатика","6",IF(Q20="Литературное чтение","5",IF(Q20="ОРКСЭ","4",IF(Q20="ИЗО","3",IF(Q20="Музыка","3",IF(Q20="Технология","2",IF(Q20="Физическая культура","1",))))))))))))))</f>
        <v>5</v>
      </c>
      <c r="S20" s="123" t="e">
        <f>IF(#REF!="Математика","8",IF(#REF!="Русский язык","7",IF(#REF!="Английский","7",IF(#REF!="Английский/Английский","7",IF(#REF!="Информатика/Английский","6",IF(#REF!="Английский/Информатика","7",IF(#REF!="Окружающий мир","6",IF(#REF!="Информатика","6",IF(#REF!="Литературное чтение","5",IF(#REF!="ОРКСЭ","4",IF(#REF!="ИЗО","3",IF(#REF!="Музыка","3",IF(#REF!="Технология","2",IF(#REF!="Физическая культура","1",))))))))))))))</f>
        <v>#REF!</v>
      </c>
      <c r="T20" s="125" t="s">
        <v>6</v>
      </c>
      <c r="U20" s="123" t="str">
        <f t="shared" ref="U20:U21" si="28">IF(T20="Математика","8",IF(T20="Русский язык","7",IF(T20="Английский","7",IF(T20="Английский/Английский","7",IF(T20="Информатика/Английский","6",IF(T20="Английский/Информатика","7",IF(T20="Окружающий мир","6",IF(T20="Информатика","6",IF(T20="Литературное чтение","5",IF(T20="ОРКСЭ","4",IF(T20="ИЗО","3",IF(T20="Музыка","3",IF(T20="Технология","2",IF(T20="Физическая культура","1",))))))))))))))</f>
        <v>8</v>
      </c>
      <c r="W20" s="275"/>
      <c r="X20" s="275"/>
      <c r="Y20" s="177"/>
      <c r="Z20" s="152"/>
    </row>
    <row r="21" spans="3:26" s="42" customFormat="1" ht="19.5" customHeight="1" x14ac:dyDescent="0.2">
      <c r="C21" s="521"/>
      <c r="D21" s="51">
        <v>2</v>
      </c>
      <c r="E21" s="376" t="s">
        <v>5</v>
      </c>
      <c r="F21" s="152" t="str">
        <f t="shared" si="22"/>
        <v>7</v>
      </c>
      <c r="G21" s="376" t="s">
        <v>5</v>
      </c>
      <c r="H21" s="152" t="str">
        <f t="shared" si="23"/>
        <v>7</v>
      </c>
      <c r="I21" s="121" t="s">
        <v>6</v>
      </c>
      <c r="J21" s="152" t="str">
        <f t="shared" si="24"/>
        <v>8</v>
      </c>
      <c r="K21" s="138" t="s">
        <v>1</v>
      </c>
      <c r="L21" s="377" t="str">
        <f t="shared" si="25"/>
        <v>5</v>
      </c>
      <c r="M21" s="376" t="s">
        <v>5</v>
      </c>
      <c r="N21" s="152" t="str">
        <f t="shared" si="26"/>
        <v>7</v>
      </c>
      <c r="O21" s="121" t="s">
        <v>6</v>
      </c>
      <c r="P21" s="170" t="str">
        <f t="shared" ref="P21:P22" si="29">IF(O21="Математика","8",IF(O21="Русский язык","7",IF(O21="Английский","7",IF(O21="Английский/Английский","7",IF(O21="Информатика/Английский","6",IF(O21="Английский/Информатика","7",IF(O21="Окружающий мир","6",IF(O21="Информатика","6",IF(O21="Литературное чтение","5",IF(O21="ОРКСЭ","4",IF(O21="ИЗО","3",IF(O21="Музыка","3",IF(O21="Технология","2",IF(O21="Физическая культура","1",))))))))))))))</f>
        <v>8</v>
      </c>
      <c r="Q21" s="167" t="s">
        <v>5</v>
      </c>
      <c r="R21" s="123" t="str">
        <f t="shared" si="27"/>
        <v>7</v>
      </c>
      <c r="S21" s="104" t="e">
        <f>IF(#REF!="Математика","8",IF(#REF!="Русский язык","7",IF(#REF!="Английский","7",IF(#REF!="Английский/Английский","7",IF(#REF!="Информатика/Английский","6",IF(#REF!="Английский/Информатика","7",IF(#REF!="Окружающий мир","6",IF(#REF!="Информатика","6",IF(#REF!="Литературное чтение","5",IF(#REF!="ОРКСЭ","4",IF(#REF!="ИЗО","3",IF(#REF!="Музыка","3",IF(#REF!="Технология","2",IF(#REF!="Физическая культура","1",))))))))))))))</f>
        <v>#REF!</v>
      </c>
      <c r="T21" s="117" t="s">
        <v>3</v>
      </c>
      <c r="U21" s="104" t="str">
        <f t="shared" si="28"/>
        <v>1</v>
      </c>
      <c r="V21" s="132"/>
      <c r="W21" s="275"/>
      <c r="X21" s="275"/>
      <c r="Y21" s="292"/>
      <c r="Z21" s="152"/>
    </row>
    <row r="22" spans="3:26" s="42" customFormat="1" ht="19.5" customHeight="1" x14ac:dyDescent="0.2">
      <c r="C22" s="521"/>
      <c r="D22" s="51">
        <v>3</v>
      </c>
      <c r="E22" s="121" t="s">
        <v>6</v>
      </c>
      <c r="F22" s="152" t="str">
        <f t="shared" si="22"/>
        <v>8</v>
      </c>
      <c r="G22" s="121" t="s">
        <v>6</v>
      </c>
      <c r="H22" s="152" t="str">
        <f t="shared" si="23"/>
        <v>8</v>
      </c>
      <c r="I22" s="376" t="s">
        <v>5</v>
      </c>
      <c r="J22" s="152" t="str">
        <f t="shared" ref="J22" si="30">IF(I22="Математика","8",IF(I22="Русский язык","7",IF(I22="Английский","7",IF(I22="Английский/Английский","7",IF(I22="Информатика/Английский","6",IF(I22="Английский/Информатика","7",IF(I22="Окружающий мир","6",IF(I22="Информатика","6",IF(I22="Литературное чтение","5",IF(I22="ОРКСЭ","4",IF(I22="ИЗО","3",IF(I22="Музыка","3",IF(I22="Технология","2",IF(I22="Физическая культура","1",))))))))))))))</f>
        <v>7</v>
      </c>
      <c r="K22" s="376" t="s">
        <v>5</v>
      </c>
      <c r="L22" s="152" t="str">
        <f t="shared" si="25"/>
        <v>7</v>
      </c>
      <c r="M22" s="121" t="s">
        <v>6</v>
      </c>
      <c r="N22" s="152" t="str">
        <f t="shared" si="26"/>
        <v>8</v>
      </c>
      <c r="O22" s="138" t="s">
        <v>2</v>
      </c>
      <c r="P22" s="170" t="str">
        <f t="shared" si="29"/>
        <v>6</v>
      </c>
      <c r="Q22" s="168" t="s">
        <v>6</v>
      </c>
      <c r="R22" s="123" t="str">
        <f t="shared" si="27"/>
        <v>8</v>
      </c>
      <c r="S22" s="104" t="e">
        <f>IF(#REF!="Математика","8",IF(#REF!="Русский язык","7",IF(#REF!="Английский","7",IF(#REF!="Английский/Английский","7",IF(#REF!="Информатика/Английский","6",IF(#REF!="Английский/Информатика","7",IF(#REF!="Окружающий мир","6",IF(#REF!="Информатика","6",IF(#REF!="Литературное чтение","5",IF(#REF!="ОРКСЭ","4",IF(#REF!="ИЗО","3",IF(#REF!="Музыка","3",IF(#REF!="Технология","2",IF(#REF!="Физическая культура","1",))))))))))))))</f>
        <v>#REF!</v>
      </c>
      <c r="T22" s="81" t="s">
        <v>1</v>
      </c>
      <c r="U22" s="104" t="str">
        <f>IF(T22="Математика","8",IF(T22="Русский язык","7",IF(T22="Английский","7",IF(T22="Английский/Английский","7",IF(T22="Информатика/Английский","6",IF(T22="Английский/Информатика","7",IF(T22="Окружающий мир","6",IF(T22="Информатика","6",IF(T22="Литературное чтение","5",IF(T22="ОРКСЭ","4",IF(T22="ИЗО","3",IF(T22="Музыка","3",IF(T22="Технология","2",IF(T22="Физическая культура","1",))))))))))))))</f>
        <v>5</v>
      </c>
      <c r="V22" s="364"/>
      <c r="W22" s="123"/>
      <c r="X22" s="275"/>
      <c r="Y22" s="294"/>
      <c r="Z22" s="152"/>
    </row>
    <row r="23" spans="3:26" s="42" customFormat="1" ht="18.75" customHeight="1" x14ac:dyDescent="0.2">
      <c r="C23" s="521"/>
      <c r="D23" s="51">
        <v>4</v>
      </c>
      <c r="E23" s="121" t="s">
        <v>9</v>
      </c>
      <c r="F23" s="382" t="str">
        <f t="shared" ref="F23" si="31">IF(E23="Математика","8",IF(E23="Русский язык","7",IF(E23="Английский","7",IF(E23="Английский/Английский","7",IF(E23="Информатика/Английский","6",IF(E23="Английский/Информатика","7",IF(E23="Окружающий мир","6",IF(E23="Информатика","6",IF(E23="Литературное чтение","5",IF(E23="ОРКСЭ","4",IF(E23="ИЗО","3",IF(E23="Музыка","3",IF(E23="Технология","2",IF(E23="Физическая культура","1",))))))))))))))</f>
        <v>2</v>
      </c>
      <c r="G23" s="130" t="s">
        <v>3</v>
      </c>
      <c r="H23" s="152" t="str">
        <f t="shared" ref="H23" si="32">IF(G23="Математика","8",IF(G23="Русский язык","7",IF(G23="Английский","7",IF(G23="Английский/Английский","7",IF(G23="Информатика/Английский","6",IF(G23="Английский/Информатика","7",IF(G23="Окружающий мир","6",IF(G23="Информатика","6",IF(G23="Литературное чтение","5",IF(G23="ОРКСЭ","4",IF(G23="ИЗО","3",IF(G23="Музыка","3",IF(G23="Технология","2",IF(G23="Физическая культура","1",))))))))))))))</f>
        <v>1</v>
      </c>
      <c r="I23" s="121" t="s">
        <v>9</v>
      </c>
      <c r="J23" s="382" t="str">
        <f t="shared" ref="J23" si="33">IF(I23="Математика","8",IF(I23="Русский язык","7",IF(I23="Английский","7",IF(I23="Английский/Английский","7",IF(I23="Информатика/Английский","6",IF(I23="Английский/Информатика","7",IF(I23="Окружающий мир","6",IF(I23="Информатика","6",IF(I23="Литературное чтение","5",IF(I23="ОРКСЭ","4",IF(I23="ИЗО","3",IF(I23="Музыка","3",IF(I23="Технология","2",IF(I23="Физическая культура","1",))))))))))))))</f>
        <v>2</v>
      </c>
      <c r="K23" s="121" t="s">
        <v>9</v>
      </c>
      <c r="L23" s="152" t="str">
        <f t="shared" si="25"/>
        <v>2</v>
      </c>
      <c r="M23" s="138" t="s">
        <v>4</v>
      </c>
      <c r="N23" s="382" t="str">
        <f>IF(M23="Математика","8",IF(M23="Русский язык","7",IF(M23="Английский","7",IF(M23="Английский/Английский","7",IF(M23="Информатика/Английский","6",IF(M23="Английский/Информатика","7",IF(M23="Окружающий мир","6",IF(M23="Информатика","6",IF(M23="Литературное чтение","5",IF(M23="ОРКСЭ","4",IF(M23="ИЗО","3",IF(M23="Музыка","3",IF(M23="Технология","2",IF(M23="Физическая культура","1",))))))))))))))</f>
        <v>3</v>
      </c>
      <c r="O23" s="383" t="s">
        <v>3</v>
      </c>
      <c r="P23" s="170" t="str">
        <f t="shared" ref="P23" si="34">IF(O23="Математика","8",IF(O23="Русский язык","7",IF(O23="Английский","7",IF(O23="Английский/Английский","7",IF(O23="Информатика/Английский","6",IF(O23="Английский/Информатика","7",IF(O23="Окружающий мир","6",IF(O23="Информатика","6",IF(O23="Литературное чтение","5",IF(O23="ОРКСЭ","4",IF(O23="ИЗО","3",IF(O23="Музыка","3",IF(O23="Технология","2",IF(O23="Физическая культура","1",))))))))))))))</f>
        <v>1</v>
      </c>
      <c r="Q23" s="175" t="s">
        <v>8</v>
      </c>
      <c r="R23" s="123" t="str">
        <f t="shared" si="27"/>
        <v>3</v>
      </c>
      <c r="S23" s="123" t="e">
        <f>IF(#REF!="Математика","8",IF(#REF!="Русский язык","7",IF(#REF!="Английский","7",IF(#REF!="Английский/Английский","7",IF(#REF!="Информатика/Английский","6",IF(#REF!="Английский/Информатика","7",IF(#REF!="Окружающий мир","6",IF(#REF!="Информатика","6",IF(#REF!="Литературное чтение","5",IF(#REF!="ОРКСЭ","4",IF(#REF!="ИЗО","3",IF(#REF!="Музыка","3",IF(#REF!="Технология","2",IF(#REF!="Физическая культура","1",))))))))))))))</f>
        <v>#REF!</v>
      </c>
      <c r="T23" s="127" t="s">
        <v>8</v>
      </c>
      <c r="U23" s="123" t="str">
        <f t="shared" ref="U23" si="35">IF(T23="Математика","8",IF(T23="Русский язык","7",IF(T23="Английский","7",IF(T23="Английский/Английский","7",IF(T23="Информатика/Английский","6",IF(T23="Английский/Информатика","7",IF(T23="Окружающий мир","6",IF(T23="Информатика","6",IF(T23="Литературное чтение","5",IF(T23="ОРКСЭ","4",IF(T23="ИЗО","3",IF(T23="Музыка","3",IF(T23="Технология","2",IF(T23="Физическая культура","1",))))))))))))))</f>
        <v>3</v>
      </c>
      <c r="W23" s="275"/>
      <c r="X23" s="275"/>
      <c r="Y23" s="296"/>
      <c r="Z23" s="152"/>
    </row>
    <row r="24" spans="3:26" s="42" customFormat="1" ht="18" customHeight="1" x14ac:dyDescent="0.2">
      <c r="C24" s="521"/>
      <c r="D24" s="52">
        <v>5</v>
      </c>
      <c r="E24" s="121"/>
      <c r="F24" s="382">
        <f>IF(E24="Математика","8",IF(E24="Русский язык","7",IF(E24="Английский","7",IF(E24="Английский/Английский","7",IF(E24="Информатика/Английский","6",IF(E24="Английский/Информатика","7",IF(E24="Окружающий мир","6",IF(E24="Информатика","6",IF(E24="Литературное чтение","5",IF(E24="ОРКСЭ","4",IF(E24="ИЗО","3",IF(E24="Музыка","3",IF(E24="Технология","2",IF(E24="Физическая культура","1",))))))))))))))</f>
        <v>0</v>
      </c>
      <c r="G24" s="130"/>
      <c r="H24" s="152"/>
      <c r="I24" s="130" t="s">
        <v>3</v>
      </c>
      <c r="J24" s="152" t="str">
        <f t="shared" ref="J24" si="36">IF(I24="Математика","8",IF(I24="Русский язык","7",IF(I24="Английский","7",IF(I24="Английский/Английский","7",IF(I24="Информатика/Английский","6",IF(I24="Английский/Информатика","7",IF(I24="Окружающий мир","6",IF(I24="Информатика","6",IF(I24="Литературное чтение","5",IF(I24="ОРКСЭ","4",IF(I24="ИЗО","3",IF(I24="Музыка","3",IF(I24="Технология","2",IF(I24="Физическая культура","1",))))))))))))))</f>
        <v>1</v>
      </c>
      <c r="K24" s="130" t="s">
        <v>3</v>
      </c>
      <c r="L24" s="382" t="str">
        <f t="shared" si="25"/>
        <v>1</v>
      </c>
      <c r="M24" s="148"/>
      <c r="N24" s="382">
        <f>IF(M24="Математика","8",IF(M24="Русский язык","7",IF(M24="Английский","7",IF(M24="Английский/Английский","7",IF(M24="Информатика/Английский","6",IF(M24="Английский/Информатика","7",IF(M24="Окружающий мир","6",IF(M24="Информатика","6",IF(M24="Литературное чтение","5",IF(M24="ОРКСЭ","4",IF(M24="ИЗО","3",IF(M24="Музыка","3",IF(M24="Технология","2",IF(M24="Физическая культура","1",))))))))))))))</f>
        <v>0</v>
      </c>
      <c r="O24" s="226"/>
      <c r="P24" s="179">
        <f>IF(O24="Математика","8",IF(O24="Русский язык","7",IF(O24="Английский","7",IF(O24="Английский/Английский","7",IF(O24="Информатика/Английский","6",IF(O24="Английский/Информатика","7",IF(O24="Окружающий мир","6",IF(O24="Информатика","6",IF(O24="Литературное чтение","5",IF(O24="ОРКСЭ","4",IF(O24="ИЗО","3",IF(O24="Музыка","3",IF(O24="Технология","2",IF(O24="Физическая культура","1",))))))))))))))</f>
        <v>0</v>
      </c>
      <c r="Q24" s="176" t="s">
        <v>2</v>
      </c>
      <c r="R24" s="99"/>
      <c r="S24" s="99" t="e">
        <f>IF(#REF!="Математика","8",IF(#REF!="Русский язык","7",IF(#REF!="Английский","7",IF(#REF!="Английский/Английский","7",IF(#REF!="Информатика/Английский","6",IF(#REF!="Английский/Информатика","7",IF(#REF!="Окружающий мир","6",IF(#REF!="Информатика","6",IF(#REF!="Литературное чтение","5",IF(#REF!="ОРКСЭ","4",IF(#REF!="ИЗО","3",IF(#REF!="Музыка","3",IF(#REF!="Технология","2",IF(#REF!="Физическая культура","1",))))))))))))))</f>
        <v>#REF!</v>
      </c>
      <c r="T24" s="122" t="s">
        <v>73</v>
      </c>
      <c r="U24" s="99" t="str">
        <f t="shared" ref="U24" si="37">IF(T24="Математика","8",IF(T24="Русский язык","7",IF(T24="Английский","7",IF(T24="Английский/Английский","7",IF(T24="Информатика/Английский","6",IF(T24="Английский/Информатика","7",IF(T24="Окружающий мир","6",IF(T24="Информатика","6",IF(T24="Литературное чтение","5",IF(T24="ОРКСЭ","4",IF(T24="ИЗО","3",IF(T24="Музыка","3",IF(T24="Технология","2",IF(T24="Физическая культура","1",))))))))))))))</f>
        <v>3</v>
      </c>
      <c r="W24" s="275"/>
      <c r="X24" s="297"/>
      <c r="Y24" s="275"/>
      <c r="Z24" s="275"/>
    </row>
    <row r="25" spans="3:26" s="4" customFormat="1" ht="14.25" customHeight="1" thickBot="1" x14ac:dyDescent="0.2">
      <c r="C25" s="522"/>
      <c r="D25" s="157"/>
      <c r="E25" s="387"/>
      <c r="F25" s="172">
        <f>F20+F21+F22+F23+F24</f>
        <v>22</v>
      </c>
      <c r="G25" s="173"/>
      <c r="H25" s="172">
        <f>H20+H21+H22+H23+H24</f>
        <v>21</v>
      </c>
      <c r="I25" s="173"/>
      <c r="J25" s="172">
        <f>J20+J21+J22+J23+J24</f>
        <v>24</v>
      </c>
      <c r="K25" s="173"/>
      <c r="L25" s="172">
        <f>L20+L21+L22+L23+L24</f>
        <v>21</v>
      </c>
      <c r="M25" s="173"/>
      <c r="N25" s="172">
        <f>N20+N21+N22+N23+N24</f>
        <v>23</v>
      </c>
      <c r="O25" s="224"/>
      <c r="P25" s="174">
        <f>P20+P21+P22+P23+P24</f>
        <v>22</v>
      </c>
      <c r="Q25" s="129"/>
      <c r="R25" s="128">
        <f>R20+R21+R22+R23+R24</f>
        <v>23</v>
      </c>
      <c r="S25" s="106" t="e">
        <f>S20+S21+S22+#REF!+S24</f>
        <v>#REF!</v>
      </c>
      <c r="T25" s="54"/>
      <c r="U25" s="128">
        <f>U20+U21+U22+U23+U24</f>
        <v>20</v>
      </c>
      <c r="W25" s="274"/>
      <c r="X25" s="274"/>
      <c r="Y25" s="274"/>
      <c r="Z25" s="274"/>
    </row>
    <row r="26" spans="3:26" s="4" customFormat="1" ht="24.75" customHeight="1" x14ac:dyDescent="0.2">
      <c r="C26" s="529" t="s">
        <v>12</v>
      </c>
      <c r="D26" s="154">
        <v>1</v>
      </c>
      <c r="E26" s="138" t="s">
        <v>1</v>
      </c>
      <c r="F26" s="377" t="str">
        <f t="shared" ref="F26:F28" si="38">IF(E26="Математика","8",IF(E26="Русский язык","7",IF(E26="Английский","7",IF(E26="Английский/Английский","7",IF(E26="Информатика/Английский","6",IF(E26="Английский/Информатика","7",IF(E26="Окружающий мир","6",IF(E26="Информатика","6",IF(E26="Литературное чтение","5",IF(E26="ОРКСЭ","4",IF(E26="ИЗО","3",IF(E26="Музыка","3",IF(E26="Технология","2",IF(E26="Физическая культура","1",))))))))))))))</f>
        <v>5</v>
      </c>
      <c r="G26" s="138" t="s">
        <v>1</v>
      </c>
      <c r="H26" s="377" t="str">
        <f t="shared" ref="H26:H28" si="39">IF(G26="Математика","8",IF(G26="Русский язык","7",IF(G26="Английский","7",IF(G26="Английский/Английский","7",IF(G26="Информатика/Английский","6",IF(G26="Английский/Информатика","7",IF(G26="Окружающий мир","6",IF(G26="Информатика","6",IF(G26="Литературное чтение","5",IF(G26="ОРКСЭ","4",IF(G26="ИЗО","3",IF(G26="Музыка","3",IF(G26="Технология","2",IF(G26="Физическая культура","1",))))))))))))))</f>
        <v>5</v>
      </c>
      <c r="I26" s="138" t="s">
        <v>1</v>
      </c>
      <c r="J26" s="377" t="str">
        <f t="shared" ref="J26" si="40">IF(I26="Математика","8",IF(I26="Русский язык","7",IF(I26="Английский","7",IF(I26="Английский/Английский","7",IF(I26="Информатика/Английский","6",IF(I26="Английский/Информатика","7",IF(I26="Окружающий мир","6",IF(I26="Информатика","6",IF(I26="Литературное чтение","5",IF(I26="ОРКСЭ","4",IF(I26="ИЗО","3",IF(I26="Музыка","3",IF(I26="Технология","2",IF(I26="Физическая культура","1",))))))))))))))</f>
        <v>5</v>
      </c>
      <c r="K26" s="138" t="s">
        <v>1</v>
      </c>
      <c r="L26" s="377" t="str">
        <f t="shared" ref="L26:L28" si="41">IF(K26="Математика","8",IF(K26="Русский язык","7",IF(K26="Английский","7",IF(K26="Английский/Английский","7",IF(K26="Информатика/Английский","6",IF(K26="Английский/Информатика","7",IF(K26="Окружающий мир","6",IF(K26="Информатика","6",IF(K26="Литературное чтение","5",IF(K26="ОРКСЭ","4",IF(K26="ИЗО","3",IF(K26="Музыка","3",IF(K26="Технология","2",IF(K26="Физическая культура","1",))))))))))))))</f>
        <v>5</v>
      </c>
      <c r="M26" s="374" t="s">
        <v>3</v>
      </c>
      <c r="N26" s="152" t="str">
        <f t="shared" ref="N26:N29" si="42">IF(M26="Математика","8",IF(M26="Русский язык","7",IF(M26="Английский","7",IF(M26="Английский/Английский","7",IF(M26="Информатика/Английский","6",IF(M26="Английский/Информатика","7",IF(M26="Окружающий мир","6",IF(M26="Информатика","6",IF(M26="Литературное чтение","5",IF(M26="ОРКСЭ","4",IF(M26="ИЗО","3",IF(M26="Музыка","3",IF(M26="Технология","2",IF(M26="Физическая культура","1",))))))))))))))</f>
        <v>1</v>
      </c>
      <c r="O26" s="138" t="s">
        <v>1</v>
      </c>
      <c r="P26" s="361" t="str">
        <f t="shared" ref="P26" si="43">IF(O26="Математика","8",IF(O26="Русский язык","7",IF(O26="Английский","7",IF(O26="Английский/Английский","7",IF(O26="Информатика/Английский","6",IF(O26="Английский/Информатика","7",IF(O26="Окружающий мир","6",IF(O26="Информатика","6",IF(O26="Литературное чтение","5",IF(O26="ОРКСЭ","4",IF(O26="ИЗО","3",IF(O26="Музыка","3",IF(O26="Технология","2",IF(O26="Физическая культура","1",))))))))))))))</f>
        <v>5</v>
      </c>
      <c r="Q26" s="165" t="s">
        <v>3</v>
      </c>
      <c r="R26" s="123" t="str">
        <f t="shared" ref="R26:R28" si="44">IF(Q26="Математика","8",IF(Q26="Русский язык","7",IF(Q26="Английский","7",IF(Q26="Английский/Английский","7",IF(Q26="Информатика/Английский","6",IF(Q26="Английский/Информатика","7",IF(Q26="Окружающий мир","6",IF(Q26="Информатика","6",IF(Q26="Литературное чтение","5",IF(Q26="ОРКСЭ","4",IF(Q26="ИЗО","3",IF(Q26="Музыка","3",IF(Q26="Технология","2",IF(Q26="Физическая культура","1",))))))))))))))</f>
        <v>1</v>
      </c>
      <c r="S26" s="45">
        <v>5</v>
      </c>
      <c r="T26" s="109" t="s">
        <v>69</v>
      </c>
      <c r="U26" s="104">
        <v>5</v>
      </c>
      <c r="W26" s="291"/>
      <c r="X26" s="298"/>
      <c r="Y26" s="274"/>
      <c r="Z26" s="274"/>
    </row>
    <row r="27" spans="3:26" s="42" customFormat="1" ht="18" customHeight="1" x14ac:dyDescent="0.2">
      <c r="C27" s="530"/>
      <c r="D27" s="51">
        <v>2</v>
      </c>
      <c r="E27" s="376" t="s">
        <v>5</v>
      </c>
      <c r="F27" s="152" t="str">
        <f t="shared" si="38"/>
        <v>7</v>
      </c>
      <c r="G27" s="376" t="s">
        <v>5</v>
      </c>
      <c r="H27" s="152" t="str">
        <f t="shared" si="39"/>
        <v>7</v>
      </c>
      <c r="I27" s="376" t="s">
        <v>5</v>
      </c>
      <c r="J27" s="152" t="str">
        <f t="shared" ref="J27:J28" si="45">IF(I27="Математика","8",IF(I27="Русский язык","7",IF(I27="Английский","7",IF(I27="Английский/Английский","7",IF(I27="Информатика/Английский","6",IF(I27="Английский/Информатика","7",IF(I27="Окружающий мир","6",IF(I27="Информатика","6",IF(I27="Литературное чтение","5",IF(I27="ОРКСЭ","4",IF(I27="ИЗО","3",IF(I27="Музыка","3",IF(I27="Технология","2",IF(I27="Физическая культура","1",))))))))))))))</f>
        <v>7</v>
      </c>
      <c r="K27" s="376" t="s">
        <v>5</v>
      </c>
      <c r="L27" s="152" t="str">
        <f t="shared" si="41"/>
        <v>7</v>
      </c>
      <c r="M27" s="138" t="s">
        <v>1</v>
      </c>
      <c r="N27" s="377" t="str">
        <f t="shared" si="42"/>
        <v>5</v>
      </c>
      <c r="O27" s="376" t="s">
        <v>5</v>
      </c>
      <c r="P27" s="170" t="str">
        <f>IF(O27="Математика","8",IF(O27="Русский язык","7",IF(O27="Английский","7",IF(O27="Английский/Английский","7",IF(O27="Информатика/Английский","6",IF(O27="Английский/Информатика","7",IF(O27="Окружающий мир","6",IF(O27="Информатика","6",IF(O27="Литературное чтение","5",IF(O27="ОРКСЭ","4",IF(O27="ИЗО","3",IF(O27="Музыка","3",IF(O27="Технология","2",IF(O27="Физическая культура","1",))))))))))))))</f>
        <v>7</v>
      </c>
      <c r="Q27" s="166" t="s">
        <v>1</v>
      </c>
      <c r="R27" s="124" t="str">
        <f t="shared" si="44"/>
        <v>5</v>
      </c>
      <c r="S27" s="104" t="e">
        <f>IF(#REF!="Математика","8",IF(#REF!="Русский язык","7",IF(#REF!="Английский","7",IF(#REF!="Английский/Английский","7",IF(#REF!="Информатика/Английский","6",IF(#REF!="Английский/Информатика","7",IF(#REF!="Окружающий мир","6",IF(#REF!="Информатика","6",IF(#REF!="Литературное чтение","5",IF(#REF!="ОРКСЭ","4",IF(#REF!="ИЗО","3",IF(#REF!="Музыка","3",IF(#REF!="Технология","2",IF(#REF!="Физическая культура","1",))))))))))))))</f>
        <v>#REF!</v>
      </c>
      <c r="T27" s="114" t="s">
        <v>5</v>
      </c>
      <c r="U27" s="104" t="str">
        <f t="shared" ref="U27" si="46">IF(T27="Математика","8",IF(T27="Русский язык","7",IF(T27="Английский","7",IF(T27="Английский/Английский","7",IF(T27="Информатика/Английский","6",IF(T27="Английский/Информатика","7",IF(T27="Окружающий мир","6",IF(T27="Информатика","6",IF(T27="Литературное чтение","5",IF(T27="ОРКСЭ","4",IF(T27="ИЗО","3",IF(T27="Музыка","3",IF(T27="Технология","2",IF(T27="Физическая культура","1",))))))))))))))</f>
        <v>7</v>
      </c>
      <c r="W27" s="177"/>
      <c r="X27" s="152"/>
      <c r="Y27" s="275"/>
      <c r="Z27" s="275"/>
    </row>
    <row r="28" spans="3:26" s="42" customFormat="1" ht="18" customHeight="1" x14ac:dyDescent="0.2">
      <c r="C28" s="530"/>
      <c r="D28" s="51">
        <v>3</v>
      </c>
      <c r="E28" s="121" t="s">
        <v>6</v>
      </c>
      <c r="F28" s="382" t="str">
        <f t="shared" si="38"/>
        <v>8</v>
      </c>
      <c r="G28" s="138" t="s">
        <v>4</v>
      </c>
      <c r="H28" s="152" t="str">
        <f t="shared" si="39"/>
        <v>3</v>
      </c>
      <c r="I28" s="121" t="s">
        <v>6</v>
      </c>
      <c r="J28" s="152" t="str">
        <f t="shared" si="45"/>
        <v>8</v>
      </c>
      <c r="K28" s="121" t="s">
        <v>6</v>
      </c>
      <c r="L28" s="152" t="str">
        <f t="shared" si="41"/>
        <v>8</v>
      </c>
      <c r="M28" s="376" t="s">
        <v>5</v>
      </c>
      <c r="N28" s="152" t="str">
        <f t="shared" si="42"/>
        <v>7</v>
      </c>
      <c r="O28" s="121" t="s">
        <v>6</v>
      </c>
      <c r="P28" s="170" t="str">
        <f t="shared" ref="P28" si="47">IF(O28="Математика","8",IF(O28="Русский язык","7",IF(O28="Английский","7",IF(O28="Английский/Английский","7",IF(O28="Информатика/Английский","6",IF(O28="Английский/Информатика","7",IF(O28="Окружающий мир","6",IF(O28="Информатика","6",IF(O28="Литературное чтение","5",IF(O28="ОРКСЭ","4",IF(O28="ИЗО","3",IF(O28="Музыка","3",IF(O28="Технология","2",IF(O28="Физическая культура","1",))))))))))))))</f>
        <v>8</v>
      </c>
      <c r="Q28" s="167" t="s">
        <v>5</v>
      </c>
      <c r="R28" s="123" t="str">
        <f t="shared" si="44"/>
        <v>7</v>
      </c>
      <c r="S28" s="45" t="e">
        <f>IF(#REF!="Математика","8",IF(#REF!="Русский язык","7",IF(#REF!="Английский","7",IF(#REF!="Английский/Английский","7",IF(#REF!="Информатика/Английский","6",IF(#REF!="Английский/Информатика","7",IF(#REF!="Окружающий мир","6",IF(#REF!="Информатика","6",IF(#REF!="Литературное чтение","5",IF(#REF!="ОРКСЭ","4",IF(#REF!="ИЗО","3",IF(#REF!="Музыка","3",IF(#REF!="Технология","2",IF(#REF!="Физическая культура","1",))))))))))))))</f>
        <v>#REF!</v>
      </c>
      <c r="T28" s="120" t="s">
        <v>2</v>
      </c>
      <c r="U28" s="45" t="str">
        <f>IF(T28="Математика","8",IF(T28="Русский язык","7",IF(T28="Английский","7",IF(T28="Английский/Английский","7",IF(T28="Информатика/Английский","6",IF(T28="Английский/Информатика","7",IF(T28="Окружающий мир","6",IF(T28="Информатика","6",IF(T28="Литературное чтение","5",IF(T28="ОРКСЭ","4",IF(T28="ИЗО","3",IF(T28="Музыка","3",IF(T28="Технология","2",IF(T28="Физическая культура","1",))))))))))))))</f>
        <v>6</v>
      </c>
      <c r="W28" s="293"/>
      <c r="X28" s="152"/>
      <c r="Y28" s="275"/>
      <c r="Z28" s="275"/>
    </row>
    <row r="29" spans="3:26" s="42" customFormat="1" ht="17.25" customHeight="1" x14ac:dyDescent="0.2">
      <c r="C29" s="530"/>
      <c r="D29" s="51">
        <v>4</v>
      </c>
      <c r="E29" s="138" t="s">
        <v>4</v>
      </c>
      <c r="F29" s="152" t="e">
        <f>IF(#REF!="Математика","8",IF(#REF!="Русский язык","7",IF(#REF!="Английский","7",IF(#REF!="Английский/Английский","7",IF(#REF!="Информатика/Английский","6",IF(#REF!="Английский/Информатика","7",IF(#REF!="Окружающий мир","6",IF(#REF!="Информатика","6",IF(#REF!="Литературное чтение","5",IF(#REF!="ОРКСЭ","4",IF(#REF!="ИЗО","3",IF(#REF!="Музыка","3",IF(#REF!="Технология","2",IF(#REF!="Физическая культура","1",))))))))))))))</f>
        <v>#REF!</v>
      </c>
      <c r="G29" s="138" t="s">
        <v>2</v>
      </c>
      <c r="H29" s="382" t="str">
        <f t="shared" ref="H29" si="48">IF(G29="Математика","8",IF(G29="Русский язык","7",IF(G29="Английский","7",IF(G29="Английский/Английский","7",IF(G29="Информатика/Английский","6",IF(G29="Английский/Информатика","7",IF(G29="Окружающий мир","6",IF(G29="Информатика","6",IF(G29="Литературное чтение","5",IF(G29="ОРКСЭ","4",IF(G29="ИЗО","3",IF(G29="Музыка","3",IF(G29="Технология","2",IF(G29="Физическая культура","1",))))))))))))))</f>
        <v>6</v>
      </c>
      <c r="I29" s="379" t="s">
        <v>8</v>
      </c>
      <c r="J29" s="152" t="str">
        <f>IF(I29="Математика","8",IF(I29="Русский язык","7",IF(I29="Английский","7",IF(I29="Английский/Английский","7",IF(I29="Информатика/Английский","6",IF(I29="Английский/Информатика","7",IF(I29="Окружающий мир","6",IF(I29="Информатика","6",IF(I29="Литературное чтение","5",IF(I29="ОРКСЭ","4",IF(I29="ИЗО","3",IF(I29="Музыка","3",IF(I29="Технология","2",IF(I29="Физическая культура","1",))))))))))))))</f>
        <v>3</v>
      </c>
      <c r="K29" s="130" t="s">
        <v>3</v>
      </c>
      <c r="L29" s="152" t="str">
        <f t="shared" ref="L29" si="49">IF(K29="Математика","8",IF(K29="Русский язык","7",IF(K29="Английский","7",IF(K29="Английский/Английский","7",IF(K29="Информатика/Английский","6",IF(K29="Английский/Информатика","7",IF(K29="Окружающий мир","6",IF(K29="Информатика","6",IF(K29="Литературное чтение","5",IF(K29="ОРКСЭ","4",IF(K29="ИЗО","3",IF(K29="Музыка","3",IF(K29="Технология","2",IF(K29="Физическая культура","1",))))))))))))))</f>
        <v>1</v>
      </c>
      <c r="M29" s="379" t="s">
        <v>8</v>
      </c>
      <c r="N29" s="152" t="str">
        <f t="shared" si="42"/>
        <v>3</v>
      </c>
      <c r="O29" s="121" t="s">
        <v>9</v>
      </c>
      <c r="P29" s="179" t="str">
        <f t="shared" ref="P29" si="50">IF(O29="Математика","8",IF(O29="Русский язык","7",IF(O29="Английский","7",IF(O29="Английский/Английский","7",IF(O29="Информатика/Английский","6",IF(O29="Английский/Информатика","7",IF(O29="Окружающий мир","6",IF(O29="Информатика","6",IF(O29="Литературное чтение","5",IF(O29="ОРКСЭ","4",IF(O29="ИЗО","3",IF(O29="Музыка","3",IF(O29="Технология","2",IF(O29="Физическая культура","1",))))))))))))))</f>
        <v>2</v>
      </c>
      <c r="Q29" s="360" t="s">
        <v>2</v>
      </c>
      <c r="R29" s="123" t="str">
        <f t="shared" ref="R29" si="51">IF(Q29="Математика","8",IF(Q29="Русский язык","7",IF(Q29="Английский","7",IF(Q29="Английский/Английский","7",IF(Q29="Информатика/Английский","6",IF(Q29="Английский/Информатика","7",IF(Q29="Окружающий мир","6",IF(Q29="Информатика","6",IF(Q29="Литературное чтение","5",IF(Q29="ОРКСЭ","4",IF(Q29="ИЗО","3",IF(Q29="Музыка","3",IF(Q29="Технология","2",IF(Q29="Физическая культура","1",))))))))))))))</f>
        <v>6</v>
      </c>
      <c r="S29" s="99" t="e">
        <f>IF(#REF!="Математика","8",IF(#REF!="Русский язык","7",IF(#REF!="Английский","7",IF(#REF!="Английский/Английский","7",IF(#REF!="Информатика/Английский","6",IF(#REF!="Английский/Информатика","7",IF(#REF!="Окружающий мир","6",IF(#REF!="Информатика","6",IF(#REF!="Литературное чтение","5",IF(#REF!="ОРКСЭ","4",IF(#REF!="ИЗО","3",IF(#REF!="Музыка","3",IF(#REF!="Технология","2",IF(#REF!="Физическая культура","1",))))))))))))))</f>
        <v>#REF!</v>
      </c>
      <c r="T29" s="125" t="s">
        <v>9</v>
      </c>
      <c r="U29" s="99" t="str">
        <f t="shared" ref="U29" si="52">IF(T29="Математика","8",IF(T29="Русский язык","7",IF(T29="Английский","7",IF(T29="Английский/Английский","7",IF(T29="Информатика/Английский","6",IF(T29="Английский/Информатика","7",IF(T29="Окружающий мир","6",IF(T29="Информатика","6",IF(T29="Литературное чтение","5",IF(T29="ОРКСЭ","4",IF(T29="ИЗО","3",IF(T29="Музыка","3",IF(T29="Технология","2",IF(T29="Физическая культура","1",))))))))))))))</f>
        <v>2</v>
      </c>
      <c r="W29" s="177"/>
      <c r="X29" s="152"/>
      <c r="Y29" s="275"/>
      <c r="Z29" s="275"/>
    </row>
    <row r="30" spans="3:26" s="42" customFormat="1" ht="12.75" x14ac:dyDescent="0.2">
      <c r="C30" s="530"/>
      <c r="D30" s="52">
        <v>5</v>
      </c>
      <c r="E30" s="130" t="s">
        <v>3</v>
      </c>
      <c r="F30" s="152" t="str">
        <f>IF(E29="Математика","8",IF(E29="Русский язык","7",IF(E29="Английский","7",IF(E29="Английский/Английский","7",IF(E29="Информатика/Английский","6",IF(E29="Английский/Информатика","7",IF(E29="Окружающий мир","6",IF(E29="Информатика","6",IF(E29="Литературное чтение","5",IF(E29="ОРКСЭ","4",IF(E29="ИЗО","3",IF(E29="Музыка","3",IF(E29="Технология","2",IF(E29="Физическая культура","1",))))))))))))))</f>
        <v>3</v>
      </c>
      <c r="G30" s="126"/>
      <c r="H30" s="382">
        <f>IF(G30="Математика","8",IF(G30="Русский язык","7",IF(G30="Английский","7",IF(G30="Английский/Английский","7",IF(G30="Информатика/Английский","6",IF(G30="Английский/Информатика","7",IF(G30="Окружающий мир","6",IF(G30="Информатика","6",IF(G30="Литературное чтение","5",IF(G30="ОРКСЭ","4",IF(G30="ИЗО","3",IF(G30="Музыка","3",IF(G30="Технология","2",IF(G30="Физическая культура","1",))))))))))))))</f>
        <v>0</v>
      </c>
      <c r="I30" s="121"/>
      <c r="J30" s="382">
        <f>IF(I30="Математика","8",IF(I30="Русский язык","7",IF(I30="Английский","7",IF(I30="Английский/Английский","7",IF(I30="Информатика/Английский","6",IF(I30="Английский/Информатика","7",IF(I30="Окружающий мир","6",IF(I30="Информатика","6",IF(I30="Литературное чтение","5",IF(I30="ОРКСЭ","4",IF(I30="ИЗО","3",IF(I30="Музыка","3",IF(I30="Технология","2",IF(I30="Физическая культура","1",))))))))))))))</f>
        <v>0</v>
      </c>
      <c r="K30" s="121"/>
      <c r="L30" s="382">
        <f>IF(K30="Математика","8",IF(K30="Русский язык","7",IF(K30="Английский","7",IF(K30="Английский/Английский","7",IF(K30="Информатика/Английский","6",IF(K30="Английский/Информатика","7",IF(K30="Окружающий мир","6",IF(K30="Информатика","6",IF(K30="Литературное чтение","5",IF(K30="ОРКСЭ","4",IF(K30="ИЗО","3",IF(K30="Музыка","3",IF(K30="Технология","2",IF(K30="Физическая культура","1",))))))))))))))</f>
        <v>0</v>
      </c>
      <c r="M30" s="147"/>
      <c r="N30" s="382">
        <f>IF(M30="Математика","8",IF(M30="Русский язык","7",IF(M30="Английский","7",IF(M30="Английский/Английский","7",IF(M30="Информатика/Английский","6",IF(M30="Английский/Информатика","7",IF(M30="Окружающий мир","6",IF(M30="Информатика","6",IF(M30="Литературное чтение","5",IF(M30="ОРКСЭ","4",IF(M30="ИЗО","3",IF(M30="Музыка","3",IF(M30="Технология","2",IF(M30="Физическая культура","1",))))))))))))))</f>
        <v>0</v>
      </c>
      <c r="O30" s="223"/>
      <c r="P30" s="179">
        <f t="shared" ref="P30" si="53">IF(O30="Математика","8",IF(O30="Русский язык","7",IF(O30="Английский","7",IF(O30="Английский/Английский","7",IF(O30="Информатика/Английский","6",IF(O30="Английский/Информатика","7",IF(O30="Окружающий мир","6",IF(O30="Информатика","6",IF(O30="Литературное чтение","5",IF(O30="ОРКСЭ","4",IF(O30="ИЗО","3",IF(O30="Музыка","3",IF(O30="Технология","2",IF(O30="Физическая культура","1",))))))))))))))</f>
        <v>0</v>
      </c>
      <c r="Q30" s="168" t="s">
        <v>9</v>
      </c>
      <c r="R30" s="99"/>
      <c r="S30" s="107"/>
      <c r="T30" s="116"/>
      <c r="U30" s="107"/>
      <c r="W30" s="275"/>
      <c r="X30" s="297"/>
      <c r="Y30" s="275"/>
      <c r="Z30" s="275"/>
    </row>
    <row r="31" spans="3:26" s="4" customFormat="1" ht="11.25" customHeight="1" thickBot="1" x14ac:dyDescent="0.2">
      <c r="C31" s="531"/>
      <c r="D31" s="161"/>
      <c r="E31" s="385"/>
      <c r="F31" s="178" t="e">
        <f>F26+F27+F28+F29+F30</f>
        <v>#REF!</v>
      </c>
      <c r="G31" s="386"/>
      <c r="H31" s="178">
        <f>H26+H27+H28+H29+H30</f>
        <v>21</v>
      </c>
      <c r="I31" s="386"/>
      <c r="J31" s="178">
        <f>J26+J27+J28+J29+J30</f>
        <v>23</v>
      </c>
      <c r="K31" s="386"/>
      <c r="L31" s="178">
        <f>L26+L27+L28+L29+L30</f>
        <v>21</v>
      </c>
      <c r="M31" s="386"/>
      <c r="N31" s="178">
        <f>N26+N27+N28+N30+N29</f>
        <v>16</v>
      </c>
      <c r="O31" s="225"/>
      <c r="P31" s="362">
        <f>P26+P27+P28+P29+P30</f>
        <v>22</v>
      </c>
      <c r="Q31" s="129"/>
      <c r="R31" s="128">
        <f>R26+R27+R28+R29+R30</f>
        <v>19</v>
      </c>
      <c r="S31" s="106" t="e">
        <f>S26+S27+S28+S29+S30</f>
        <v>#REF!</v>
      </c>
      <c r="T31" s="54"/>
      <c r="U31" s="106">
        <f>U26+U27+U28+U29+U30</f>
        <v>20</v>
      </c>
      <c r="W31" s="274"/>
      <c r="X31" s="274"/>
      <c r="Y31" s="274"/>
      <c r="Z31" s="274"/>
    </row>
    <row r="32" spans="3:26" s="42" customFormat="1" ht="15.75" customHeight="1" x14ac:dyDescent="0.2">
      <c r="C32" s="520" t="s">
        <v>13</v>
      </c>
      <c r="D32" s="155">
        <v>1</v>
      </c>
      <c r="E32" s="367" t="s">
        <v>1</v>
      </c>
      <c r="F32" s="388" t="str">
        <f t="shared" ref="F32:F35" si="54">IF(E32="Математика","8",IF(E32="Русский язык","7",IF(E32="Английский","7",IF(E32="Английский/Английский","7",IF(E32="Информатика/Английский","6",IF(E32="Английский/Информатика","7",IF(E32="Окружающий мир","6",IF(E32="Информатика","6",IF(E32="Литературное чтение","5",IF(E32="ОРКСЭ","4",IF(E32="ИЗО","3",IF(E32="Музыка","3",IF(E32="Технология","2",IF(E32="Физическая культура","1",))))))))))))))</f>
        <v>5</v>
      </c>
      <c r="G32" s="367" t="s">
        <v>1</v>
      </c>
      <c r="H32" s="388" t="str">
        <f t="shared" ref="H32:H35" si="55">IF(G32="Математика","8",IF(G32="Русский язык","7",IF(G32="Английский","7",IF(G32="Английский/Английский","7",IF(G32="Информатика/Английский","6",IF(G32="Английский/Информатика","7",IF(G32="Окружающий мир","6",IF(G32="Информатика","6",IF(G32="Литературное чтение","5",IF(G32="ОРКСЭ","4",IF(G32="ИЗО","3",IF(G32="Музыка","3",IF(G32="Технология","2",IF(G32="Физическая культура","1",))))))))))))))</f>
        <v>5</v>
      </c>
      <c r="I32" s="367" t="s">
        <v>1</v>
      </c>
      <c r="J32" s="388" t="str">
        <f t="shared" ref="J32" si="56">IF(I32="Математика","8",IF(I32="Русский язык","7",IF(I32="Английский","7",IF(I32="Английский/Английский","7",IF(I32="Информатика/Английский","6",IF(I32="Английский/Информатика","7",IF(I32="Окружающий мир","6",IF(I32="Информатика","6",IF(I32="Литературное чтение","5",IF(I32="ОРКСЭ","4",IF(I32="ИЗО","3",IF(I32="Музыка","3",IF(I32="Технология","2",IF(I32="Физическая культура","1",))))))))))))))</f>
        <v>5</v>
      </c>
      <c r="K32" s="367" t="s">
        <v>2</v>
      </c>
      <c r="L32" s="388" t="str">
        <f t="shared" ref="L32" si="57">IF(K32="Математика","8",IF(K32="Русский язык","7",IF(K32="Английский","7",IF(K32="Английский/Английский","7",IF(K32="Информатика/Английский","6",IF(K32="Английский/Информатика","7",IF(K32="Окружающий мир","6",IF(K32="Информатика","6",IF(K32="Литературное чтение","5",IF(K32="ОРКСЭ","4",IF(K32="ИЗО","3",IF(K32="Музыка","3",IF(K32="Технология","2",IF(K32="Физическая культура","1",))))))))))))))</f>
        <v>6</v>
      </c>
      <c r="M32" s="389" t="s">
        <v>3</v>
      </c>
      <c r="N32" s="388" t="str">
        <f t="shared" ref="N32:N33" si="58">IF(M32="Математика","8",IF(M32="Русский язык","7",IF(M32="Английский","7",IF(M32="Английский/Английский","7",IF(M32="Информатика/Английский","6",IF(M32="Английский/Информатика","7",IF(M32="Окружающий мир","6",IF(M32="Информатика","6",IF(M32="Литературное чтение","5",IF(M32="ОРКСЭ","4",IF(M32="ИЗО","3",IF(M32="Музыка","3",IF(M32="Технология","2",IF(M32="Физическая культура","1",))))))))))))))</f>
        <v>1</v>
      </c>
      <c r="O32" s="367" t="s">
        <v>1</v>
      </c>
      <c r="P32" s="366" t="str">
        <f t="shared" ref="P32" si="59">IF(O32="Математика","8",IF(O32="Русский язык","7",IF(O32="Английский","7",IF(O32="Английский/Английский","7",IF(O32="Информатика/Английский","6",IF(O32="Английский/Информатика","7",IF(O32="Окружающий мир","6",IF(O32="Информатика","6",IF(O32="Литературное чтение","5",IF(O32="ОРКСЭ","4",IF(O32="ИЗО","3",IF(O32="Музыка","3",IF(O32="Технология","2",IF(O32="Физическая культура","1",))))))))))))))</f>
        <v>5</v>
      </c>
      <c r="Q32" s="166" t="s">
        <v>1</v>
      </c>
      <c r="R32" s="124" t="str">
        <f t="shared" ref="R32:R35" si="60">IF(Q32="Математика","8",IF(Q32="Русский язык","7",IF(Q32="Английский","7",IF(Q32="Английский/Английский","7",IF(Q32="Информатика/Английский","6",IF(Q32="Английский/Информатика","7",IF(Q32="Окружающий мир","6",IF(Q32="Информатика","6",IF(Q32="Литературное чтение","5",IF(Q32="ОРКСЭ","4",IF(Q32="ИЗО","3",IF(Q32="Музыка","3",IF(Q32="Технология","2",IF(Q32="Физическая культура","1",))))))))))))))</f>
        <v>5</v>
      </c>
      <c r="S32" s="50" t="e">
        <f>IF(#REF!="Математика","8",IF(#REF!="Русский язык","7",IF(#REF!="Английский","7",IF(#REF!="Английский/Английский","7",IF(#REF!="Информатика/Английский","6",IF(#REF!="Английский/Информатика","7",IF(#REF!="Окружающий мир","6",IF(#REF!="Информатика","6",IF(#REF!="Литературное чтение","5",IF(#REF!="ОРКСЭ","4",IF(#REF!="ИЗО","3",IF(#REF!="Музыка","3",IF(#REF!="Технология","2",IF(#REF!="Физическая культура","1",))))))))))))))</f>
        <v>#REF!</v>
      </c>
      <c r="T32" s="57" t="s">
        <v>1</v>
      </c>
      <c r="U32" s="50" t="str">
        <f t="shared" ref="U32" si="61">IF(T32="Математика","8",IF(T32="Русский язык","7",IF(T32="Английский","7",IF(T32="Английский/Английский","7",IF(T32="Информатика/Английский","6",IF(T32="Английский/Информатика","7",IF(T32="Окружающий мир","6",IF(T32="Информатика","6",IF(T32="Литературное чтение","5",IF(T32="ОРКСЭ","4",IF(T32="ИЗО","3",IF(T32="Музыка","3",IF(T32="Технология","2",IF(T32="Физическая культура","1",))))))))))))))</f>
        <v>5</v>
      </c>
      <c r="W32" s="177"/>
      <c r="X32" s="152"/>
      <c r="Y32" s="275"/>
      <c r="Z32" s="275"/>
    </row>
    <row r="33" spans="3:26" s="42" customFormat="1" ht="16.5" customHeight="1" x14ac:dyDescent="0.2">
      <c r="C33" s="521"/>
      <c r="D33" s="51">
        <v>2</v>
      </c>
      <c r="E33" s="376" t="s">
        <v>5</v>
      </c>
      <c r="F33" s="152" t="str">
        <f t="shared" si="54"/>
        <v>7</v>
      </c>
      <c r="G33" s="376" t="s">
        <v>5</v>
      </c>
      <c r="H33" s="152" t="str">
        <f t="shared" si="55"/>
        <v>7</v>
      </c>
      <c r="I33" s="376" t="s">
        <v>5</v>
      </c>
      <c r="J33" s="152" t="str">
        <f t="shared" ref="J33:J34" si="62">IF(I33="Математика","8",IF(I33="Русский язык","7",IF(I33="Английский","7",IF(I33="Английский/Английский","7",IF(I33="Информатика/Английский","6",IF(I33="Английский/Информатика","7",IF(I33="Окружающий мир","6",IF(I33="Информатика","6",IF(I33="Литературное чтение","5",IF(I33="ОРКСЭ","4",IF(I33="ИЗО","3",IF(I33="Музыка","3",IF(I33="Технология","2",IF(I33="Физическая культура","1",))))))))))))))</f>
        <v>7</v>
      </c>
      <c r="K33" s="376" t="s">
        <v>5</v>
      </c>
      <c r="L33" s="152" t="str">
        <f t="shared" ref="L33:L35" si="63">IF(K33="Математика","8",IF(K33="Русский язык","7",IF(K33="Английский","7",IF(K33="Английский/Английский","7",IF(K33="Информатика/Английский","6",IF(K33="Английский/Информатика","7",IF(K33="Окружающий мир","6",IF(K33="Информатика","6",IF(K33="Литературное чтение","5",IF(K33="ОРКСЭ","4",IF(K33="ИЗО","3",IF(K33="Музыка","3",IF(K33="Технология","2",IF(K33="Физическая культура","1",))))))))))))))</f>
        <v>7</v>
      </c>
      <c r="M33" s="121" t="s">
        <v>6</v>
      </c>
      <c r="N33" s="152" t="str">
        <f t="shared" si="58"/>
        <v>8</v>
      </c>
      <c r="O33" s="376" t="s">
        <v>5</v>
      </c>
      <c r="P33" s="170" t="str">
        <f>IF(O33="Математика","8",IF(O33="Русский язык","7",IF(O33="Английский","7",IF(O33="Английский/Английский","7",IF(O33="Информатика/Английский","6",IF(O33="Английский/Информатика","7",IF(O33="Окружающий мир","6",IF(O33="Информатика","6",IF(O33="Литературное чтение","5",IF(O33="ОРКСЭ","4",IF(O33="ИЗО","3",IF(O33="Музыка","3",IF(O33="Технология","2",IF(O33="Физическая культура","1",))))))))))))))</f>
        <v>7</v>
      </c>
      <c r="Q33" s="167" t="s">
        <v>5</v>
      </c>
      <c r="R33" s="123" t="str">
        <f t="shared" si="60"/>
        <v>7</v>
      </c>
      <c r="S33" s="104" t="e">
        <f>IF(#REF!="Математика","8",IF(#REF!="Русский язык","7",IF(#REF!="Английский","7",IF(#REF!="Английский/Английский","7",IF(#REF!="Информатика/Английский","6",IF(#REF!="Английский/Информатика","7",IF(#REF!="Окружающий мир","6",IF(#REF!="Информатика","6",IF(#REF!="Литературное чтение","5",IF(#REF!="ОРКСЭ","4",IF(#REF!="ИЗО","3",IF(#REF!="Музыка","3",IF(#REF!="Технология","2",IF(#REF!="Физическая культура","1",))))))))))))))</f>
        <v>#REF!</v>
      </c>
      <c r="T33" s="114" t="s">
        <v>5</v>
      </c>
      <c r="U33" s="104" t="str">
        <f t="shared" ref="U33" si="64">IF(T33="Математика","8",IF(T33="Русский язык","7",IF(T33="Английский","7",IF(T33="Английский/Английский","7",IF(T33="Информатика/Английский","6",IF(T33="Английский/Информатика","7",IF(T33="Окружающий мир","6",IF(T33="Информатика","6",IF(T33="Литературное чтение","5",IF(T33="ОРКСЭ","4",IF(T33="ИЗО","3",IF(T33="Музыка","3",IF(T33="Технология","2",IF(T33="Физическая культура","1",))))))))))))))</f>
        <v>7</v>
      </c>
      <c r="W33" s="292"/>
      <c r="X33" s="152"/>
      <c r="Y33" s="275"/>
      <c r="Z33" s="275"/>
    </row>
    <row r="34" spans="3:26" s="42" customFormat="1" ht="19.5" customHeight="1" x14ac:dyDescent="0.2">
      <c r="C34" s="521"/>
      <c r="D34" s="51">
        <v>3</v>
      </c>
      <c r="E34" s="121" t="s">
        <v>6</v>
      </c>
      <c r="F34" s="152" t="str">
        <f t="shared" si="54"/>
        <v>8</v>
      </c>
      <c r="G34" s="121" t="s">
        <v>6</v>
      </c>
      <c r="H34" s="152" t="str">
        <f t="shared" si="55"/>
        <v>8</v>
      </c>
      <c r="I34" s="121" t="s">
        <v>6</v>
      </c>
      <c r="J34" s="152" t="str">
        <f t="shared" si="62"/>
        <v>8</v>
      </c>
      <c r="K34" s="121" t="s">
        <v>6</v>
      </c>
      <c r="L34" s="152" t="str">
        <f t="shared" si="63"/>
        <v>8</v>
      </c>
      <c r="M34" s="376" t="s">
        <v>5</v>
      </c>
      <c r="N34" s="152" t="str">
        <f t="shared" ref="N34" si="65">IF(M34="Математика","8",IF(M34="Русский язык","7",IF(M34="Английский","7",IF(M34="Английский/Английский","7",IF(M34="Информатика/Английский","6",IF(M34="Английский/Информатика","7",IF(M34="Окружающий мир","6",IF(M34="Информатика","6",IF(M34="Литературное чтение","5",IF(M34="ОРКСЭ","4",IF(M34="ИЗО","3",IF(M34="Музыка","3",IF(M34="Технология","2",IF(M34="Физическая культура","1",))))))))))))))</f>
        <v>7</v>
      </c>
      <c r="O34" s="138" t="s">
        <v>4</v>
      </c>
      <c r="P34" s="179" t="str">
        <f t="shared" ref="P34" si="66">IF(O34="Математика","8",IF(O34="Русский язык","7",IF(O34="Английский","7",IF(O34="Английский/Английский","7",IF(O34="Информатика/Английский","6",IF(O34="Английский/Информатика","7",IF(O34="Окружающий мир","6",IF(O34="Информатика","6",IF(O34="Литературное чтение","5",IF(O34="ОРКСЭ","4",IF(O34="ИЗО","3",IF(O34="Музыка","3",IF(O34="Технология","2",IF(O34="Физическая культура","1",))))))))))))))</f>
        <v>3</v>
      </c>
      <c r="Q34" s="168" t="s">
        <v>6</v>
      </c>
      <c r="R34" s="123" t="str">
        <f t="shared" si="60"/>
        <v>8</v>
      </c>
      <c r="S34" s="104" t="e">
        <f>IF(#REF!="Математика","8",IF(#REF!="Русский язык","7",IF(#REF!="Английский","7",IF(#REF!="Английский/Английский","7",IF(#REF!="Информатика/Английский","6",IF(#REF!="Английский/Информатика","7",IF(#REF!="Окружающий мир","6",IF(#REF!="Информатика","6",IF(#REF!="Литературное чтение","5",IF(#REF!="ОРКСЭ","4",IF(#REF!="ИЗО","3",IF(#REF!="Музыка","3",IF(#REF!="Технология","2",IF(#REF!="Физическая культура","1",))))))))))))))</f>
        <v>#REF!</v>
      </c>
      <c r="T34" s="117" t="s">
        <v>3</v>
      </c>
      <c r="U34" s="104" t="str">
        <f t="shared" ref="U34:U35" si="67">IF(T34="Математика","8",IF(T34="Русский язык","7",IF(T34="Английский","7",IF(T34="Английский/Английский","7",IF(T34="Информатика/Английский","6",IF(T34="Английский/Информатика","7",IF(T34="Окружающий мир","6",IF(T34="Информатика","6",IF(T34="Литературное чтение","5",IF(T34="ОРКСЭ","4",IF(T34="ИЗО","3",IF(T34="Музыка","3",IF(T34="Технология","2",IF(T34="Физическая культура","1",))))))))))))))</f>
        <v>1</v>
      </c>
      <c r="W34" s="294"/>
      <c r="X34" s="152"/>
      <c r="Y34" s="275"/>
      <c r="Z34" s="275"/>
    </row>
    <row r="35" spans="3:26" s="42" customFormat="1" ht="12.75" x14ac:dyDescent="0.2">
      <c r="C35" s="521"/>
      <c r="D35" s="51">
        <v>4</v>
      </c>
      <c r="E35" s="138" t="s">
        <v>2</v>
      </c>
      <c r="F35" s="152" t="str">
        <f t="shared" si="54"/>
        <v>6</v>
      </c>
      <c r="G35" s="121" t="s">
        <v>9</v>
      </c>
      <c r="H35" s="382" t="str">
        <f t="shared" si="55"/>
        <v>2</v>
      </c>
      <c r="I35" s="130" t="s">
        <v>3</v>
      </c>
      <c r="J35" s="152" t="str">
        <f t="shared" ref="J35" si="68">IF(I35="Математика","8",IF(I35="Русский язык","7",IF(I35="Английский","7",IF(I35="Английский/Английский","7",IF(I35="Информатика/Английский","6",IF(I35="Английский/Информатика","7",IF(I35="Окружающий мир","6",IF(I35="Информатика","6",IF(I35="Литературное чтение","5",IF(I35="ОРКСЭ","4",IF(I35="ИЗО","3",IF(I35="Музыка","3",IF(I35="Технология","2",IF(I35="Физическая культура","1",))))))))))))))</f>
        <v>1</v>
      </c>
      <c r="K35" s="379" t="s">
        <v>8</v>
      </c>
      <c r="L35" s="152" t="str">
        <f t="shared" si="63"/>
        <v>3</v>
      </c>
      <c r="M35" s="138" t="s">
        <v>2</v>
      </c>
      <c r="N35" s="152" t="str">
        <f t="shared" ref="N35" si="69">IF(M35="Математика","8",IF(M35="Русский язык","7",IF(M35="Английский","7",IF(M35="Английский/Английский","7",IF(M35="Информатика/Английский","6",IF(M35="Английский/Информатика","7",IF(M35="Окружающий мир","6",IF(M35="Информатика","6",IF(M35="Литературное чтение","5",IF(M35="ОРКСЭ","4",IF(M35="ИЗО","3",IF(M35="Музыка","3",IF(M35="Технология","2",IF(M35="Физическая культура","1",))))))))))))))</f>
        <v>6</v>
      </c>
      <c r="O35" s="138" t="s">
        <v>2</v>
      </c>
      <c r="P35" s="170" t="str">
        <f t="shared" ref="P35" si="70">IF(O35="Математика","8",IF(O35="Русский язык","7",IF(O35="Английский","7",IF(O35="Английский/Английский","7",IF(O35="Информатика/Английский","6",IF(O35="Английский/Информатика","7",IF(O35="Окружающий мир","6",IF(O35="Информатика","6",IF(O35="Литературное чтение","5",IF(O35="ОРКСЭ","4",IF(O35="ИЗО","3",IF(O35="Музыка","3",IF(O35="Технология","2",IF(O35="Физическая культура","1",))))))))))))))</f>
        <v>6</v>
      </c>
      <c r="Q35" s="166" t="s">
        <v>73</v>
      </c>
      <c r="R35" s="99" t="str">
        <f t="shared" si="60"/>
        <v>3</v>
      </c>
      <c r="S35" s="104" t="e">
        <f>IF(#REF!="Математика","8",IF(#REF!="Русский язык","7",IF(#REF!="Английский","7",IF(#REF!="Английский/Английский","7",IF(#REF!="Информатика/Английский","6",IF(#REF!="Английский/Информатика","7",IF(#REF!="Окружающий мир","6",IF(#REF!="Информатика","6",IF(#REF!="Литературное чтение","5",IF(#REF!="ОРКСЭ","4",IF(#REF!="ИЗО","3",IF(#REF!="Музыка","3",IF(#REF!="Технология","2",IF(#REF!="Физическая культура","1",))))))))))))))</f>
        <v>#REF!</v>
      </c>
      <c r="T35" s="115" t="s">
        <v>6</v>
      </c>
      <c r="U35" s="104" t="str">
        <f t="shared" si="67"/>
        <v>8</v>
      </c>
      <c r="W35" s="177"/>
      <c r="X35" s="152"/>
      <c r="Y35" s="275"/>
      <c r="Z35" s="275"/>
    </row>
    <row r="36" spans="3:26" s="42" customFormat="1" ht="16.5" customHeight="1" x14ac:dyDescent="0.2">
      <c r="C36" s="521"/>
      <c r="D36" s="52">
        <v>5</v>
      </c>
      <c r="E36" s="138"/>
      <c r="F36" s="382">
        <f>IF(E36="Математика","8",IF(E36="Русский язык","7",IF(E36="Английский","7",IF(E36="Английский/Английский","7",IF(E36="Информатика/Английский","6",IF(E36="Английский/Информатика","7",IF(E36="Окружающий мир","6",IF(E36="Информатика","6",IF(E36="Литературное чтение","5",IF(E36="ОРКСЭ","4",IF(E36="ИЗО","3",IF(E36="Музыка","3",IF(E36="Технология","2",IF(E36="Физическая культура","1",))))))))))))))</f>
        <v>0</v>
      </c>
      <c r="G36" s="121"/>
      <c r="H36" s="382">
        <f>IF(G36="Математика","8",IF(G36="Русский язык","7",IF(G36="Английский","7",IF(G36="Английский/Английский","7",IF(G36="Информатика/Английский","6",IF(G36="Английский/Информатика","7",IF(G36="Окружающий мир","6",IF(G36="Информатика","6",IF(G36="Литературное чтение","5",IF(G36="ОРКСЭ","4",IF(G36="ИЗО","3",IF(G36="Музыка","3",IF(G36="Технология","2",IF(G36="Физическая культура","1",))))))))))))))</f>
        <v>0</v>
      </c>
      <c r="I36" s="147"/>
      <c r="J36" s="382">
        <f>IF(I36="Математика","8",IF(I36="Русский язык","7",IF(I36="Английский","7",IF(I36="Английский/Английский","7",IF(I36="Информатика/Английский","6",IF(I36="Английский/Информатика","7",IF(I36="Окружающий мир","6",IF(I36="Информатика","6",IF(I36="Литературное чтение","5",IF(I36="ОРКСЭ","4",IF(I36="ИЗО","3",IF(I36="Музыка","3",IF(I36="Технология","2",IF(I36="Физическая культура","1",))))))))))))))</f>
        <v>0</v>
      </c>
      <c r="K36" s="391"/>
      <c r="L36" s="382">
        <f>IF(K36="Математика","8",IF(K36="Русский язык","7",IF(K36="Английский","7",IF(K36="Английский/Английский","7",IF(K36="Информатика/Английский","6",IF(K36="Английский/Информатика","7",IF(K36="Окружающий мир","6",IF(K36="Информатика","6",IF(K36="Литературное чтение","5",IF(K36="ОРКСЭ","4",IF(K36="ИЗО","3",IF(K36="Музыка","3",IF(K36="Технология","2",IF(K36="Физическая культура","1",))))))))))))))</f>
        <v>0</v>
      </c>
      <c r="M36" s="147"/>
      <c r="N36" s="382">
        <f>IF(M36="Математика","8",IF(M36="Русский язык","7",IF(M36="Английский","7",IF(M36="Английский/Английский","7",IF(M36="Информатика/Английский","6",IF(M36="Английский/Информатика","7",IF(M36="Окружающий мир","6",IF(M36="Информатика","6",IF(M36="Литературное чтение","5",IF(M36="ОРКСЭ","4",IF(M36="ИЗО","3",IF(M36="Музыка","3",IF(M36="Технология","2",IF(M36="Физическая культура","1",))))))))))))))</f>
        <v>0</v>
      </c>
      <c r="O36" s="392" t="s">
        <v>3</v>
      </c>
      <c r="P36" s="222" t="str">
        <f t="shared" ref="P36" si="71">IF(O36="Математика","8",IF(O36="Русский язык","7",IF(O36="Английский","7",IF(O36="Английский/Английский","7",IF(O36="Информатика/Английский","6",IF(O36="Английский/Информатика","7",IF(O36="Окружающий мир","6",IF(O36="Информатика","6",IF(O36="Литературное чтение","5",IF(O36="ОРКСЭ","4",IF(O36="ИЗО","3",IF(O36="Музыка","3",IF(O36="Технология","2",IF(O36="Физическая культура","1",))))))))))))))</f>
        <v>1</v>
      </c>
      <c r="Q36" s="180"/>
      <c r="R36" s="99">
        <f>IF(Q36="Математика","8",IF(Q36="Русский язык","7",IF(Q36="Английский","7",IF(Q36="Английский/Английский","7",IF(Q36="Информатика/Английский","6",IF(Q36="Английский/Информатика","7",IF(Q36="Окружающий мир","6",IF(Q36="Информатика","6",IF(Q36="Литературное чтение","5",IF(Q36="ОРКСЭ","4",IF(Q36="ИЗО","3",IF(Q36="Музыка","3",IF(Q36="Технология","2",IF(Q36="Физическая культура","1",))))))))))))))</f>
        <v>0</v>
      </c>
      <c r="S36" s="107" t="e">
        <f>IF(#REF!="Математика","8",IF(#REF!="Русский язык","7",IF(#REF!="Английский","7",IF(#REF!="Английский/Английский","7",IF(#REF!="Информатика/Английский","6",IF(#REF!="Английский/Информатика","7",IF(#REF!="Окружающий мир","6",IF(#REF!="Информатика","6",IF(#REF!="Литературное чтение","5",IF(#REF!="ОРКСЭ","4",IF(#REF!="ИЗО","3",IF(#REF!="Музыка","3",IF(#REF!="Технология","2",IF(#REF!="Физическая культура","1",))))))))))))))</f>
        <v>#REF!</v>
      </c>
      <c r="T36" s="80"/>
      <c r="U36" s="107">
        <f>IF(T36="Математика","8",IF(T36="Русский язык","7",IF(T36="Английский","7",IF(T36="Английский/Английский","7",IF(T36="Информатика/Английский","6",IF(T36="Английский/Информатика","7",IF(T36="Окружающий мир","6",IF(T36="Информатика","6",IF(T36="Литературное чтение","5",IF(T36="ОРКСЭ","4",IF(T36="ИЗО","3",IF(T36="Музыка","3",IF(T36="Технология","2",IF(T36="Физическая культура","1",))))))))))))))</f>
        <v>0</v>
      </c>
      <c r="W36" s="272"/>
      <c r="X36" s="150"/>
      <c r="Y36" s="275"/>
      <c r="Z36" s="275"/>
    </row>
    <row r="37" spans="3:26" s="4" customFormat="1" ht="9" customHeight="1" thickBot="1" x14ac:dyDescent="0.2">
      <c r="C37" s="522"/>
      <c r="D37" s="157"/>
      <c r="E37" s="181"/>
      <c r="F37" s="182">
        <f>F32+F33+F34+F35+F36</f>
        <v>26</v>
      </c>
      <c r="G37" s="183"/>
      <c r="H37" s="182">
        <f>H32+H33+H34+H35+H36</f>
        <v>22</v>
      </c>
      <c r="I37" s="183"/>
      <c r="J37" s="182">
        <f>J32+J33+J34+J35+J36</f>
        <v>21</v>
      </c>
      <c r="K37" s="183"/>
      <c r="L37" s="184">
        <f>L32+L33+L34+L35+L36</f>
        <v>24</v>
      </c>
      <c r="M37" s="185"/>
      <c r="N37" s="184">
        <f>N32+N33+N34+N35+N36</f>
        <v>22</v>
      </c>
      <c r="O37" s="227"/>
      <c r="P37" s="363">
        <f>P32+P33+P34+P35+P36</f>
        <v>22</v>
      </c>
      <c r="Q37" s="54"/>
      <c r="R37" s="106">
        <f>R32+R33+R34+R35+R36</f>
        <v>23</v>
      </c>
      <c r="S37" s="106" t="e">
        <f>S32+S33+S34+S35+S36</f>
        <v>#REF!</v>
      </c>
      <c r="T37" s="54"/>
      <c r="U37" s="106">
        <f>U32+U33+U34+U35+U36</f>
        <v>21</v>
      </c>
      <c r="W37" s="274"/>
      <c r="X37" s="274"/>
      <c r="Y37" s="274"/>
      <c r="Z37" s="274"/>
    </row>
    <row r="38" spans="3:26" x14ac:dyDescent="0.25">
      <c r="W38" s="268"/>
      <c r="X38" s="268"/>
      <c r="Y38" s="268"/>
      <c r="Z38" s="268"/>
    </row>
    <row r="40" spans="3:26" hidden="1" x14ac:dyDescent="0.25"/>
    <row r="41" spans="3:26" hidden="1" x14ac:dyDescent="0.25"/>
    <row r="42" spans="3:26" hidden="1" x14ac:dyDescent="0.25">
      <c r="E42" s="58" t="s">
        <v>37</v>
      </c>
      <c r="F42" s="70"/>
      <c r="G42" s="36" t="s">
        <v>38</v>
      </c>
      <c r="H42" s="70"/>
      <c r="I42" s="36" t="s">
        <v>39</v>
      </c>
      <c r="J42" s="70"/>
      <c r="K42" s="36" t="s">
        <v>40</v>
      </c>
      <c r="L42" s="70"/>
      <c r="M42" s="36" t="s">
        <v>41</v>
      </c>
      <c r="N42" s="70"/>
      <c r="O42" s="36" t="s">
        <v>42</v>
      </c>
      <c r="P42" s="70"/>
      <c r="Q42" s="36" t="s">
        <v>43</v>
      </c>
      <c r="R42" s="70"/>
      <c r="S42" s="70"/>
      <c r="T42" s="36" t="s">
        <v>45</v>
      </c>
      <c r="U42" s="70"/>
      <c r="V42" s="39"/>
      <c r="W42" s="39"/>
    </row>
    <row r="43" spans="3:26" hidden="1" x14ac:dyDescent="0.25">
      <c r="E43" s="61">
        <f>'Шкала трудности'!D18</f>
        <v>110</v>
      </c>
      <c r="F43" s="71"/>
      <c r="G43" s="41">
        <f>'Шкала трудности'!D18</f>
        <v>110</v>
      </c>
      <c r="H43" s="71"/>
      <c r="I43" s="41">
        <f>'Шкала трудности'!D18</f>
        <v>110</v>
      </c>
      <c r="J43" s="71"/>
      <c r="K43" s="41">
        <f>'Шкала трудности'!D18</f>
        <v>110</v>
      </c>
      <c r="L43" s="71"/>
      <c r="M43" s="41">
        <f>'Шкала трудности'!D18</f>
        <v>110</v>
      </c>
      <c r="N43" s="71"/>
      <c r="O43" s="41">
        <f>'Шкала трудности'!F18</f>
        <v>143</v>
      </c>
      <c r="P43" s="71"/>
      <c r="Q43" s="41">
        <f>'Шкала трудности'!F18</f>
        <v>143</v>
      </c>
      <c r="R43" s="71"/>
      <c r="S43" s="71"/>
      <c r="T43" s="41">
        <f>'Шкала трудности'!L18</f>
        <v>123</v>
      </c>
      <c r="U43" s="71"/>
      <c r="V43" s="39"/>
      <c r="W43" s="39"/>
    </row>
    <row r="44" spans="3:26" hidden="1" x14ac:dyDescent="0.25">
      <c r="E44" s="60" t="e">
        <f>SUM(#REF!,F13,F25,F31,F37,#REF!)</f>
        <v>#REF!</v>
      </c>
      <c r="G44" s="8" t="e">
        <f>SUM(H13,H19,H25,H31,H37,#REF!)</f>
        <v>#REF!</v>
      </c>
      <c r="I44" s="8" t="e">
        <f>SUM(J13,J19,J25,J31,J37,#REF!)</f>
        <v>#REF!</v>
      </c>
      <c r="K44" s="33">
        <f>SUM(L13,L19,L25,L31,L37,)</f>
        <v>110</v>
      </c>
      <c r="M44" s="33" t="e">
        <f>SUM(N13,N19,N25,N31,N37,)</f>
        <v>#REF!</v>
      </c>
      <c r="O44" s="8" t="e">
        <f>SUM(P13,P19,P25,P31,P37,#REF!)</f>
        <v>#REF!</v>
      </c>
      <c r="Q44" s="8" t="e">
        <f>SUM(R13,R19,R25,R31,R37,#REF!)</f>
        <v>#REF!</v>
      </c>
      <c r="T44" s="8">
        <f>SUM(U13,U19,U25,U31,U37,)</f>
        <v>108</v>
      </c>
      <c r="V44" s="39"/>
      <c r="W44" s="39"/>
    </row>
    <row r="45" spans="3:26" hidden="1" x14ac:dyDescent="0.25">
      <c r="E45" s="60" t="e">
        <f>E43-E44</f>
        <v>#REF!</v>
      </c>
      <c r="G45" s="33" t="e">
        <f t="shared" ref="G45:T45" si="72">G43-G44</f>
        <v>#REF!</v>
      </c>
      <c r="H45" s="4"/>
      <c r="I45" s="33" t="e">
        <f t="shared" si="72"/>
        <v>#REF!</v>
      </c>
      <c r="J45" s="4"/>
      <c r="K45" s="33">
        <f t="shared" si="72"/>
        <v>0</v>
      </c>
      <c r="L45" s="4"/>
      <c r="M45" s="33" t="e">
        <f t="shared" si="72"/>
        <v>#REF!</v>
      </c>
      <c r="N45" s="4"/>
      <c r="O45" s="33" t="e">
        <f t="shared" si="72"/>
        <v>#REF!</v>
      </c>
      <c r="P45" s="4"/>
      <c r="Q45" s="33" t="e">
        <f t="shared" si="72"/>
        <v>#REF!</v>
      </c>
      <c r="R45" s="4"/>
      <c r="S45" s="4"/>
      <c r="T45" s="33">
        <f t="shared" si="72"/>
        <v>15</v>
      </c>
      <c r="U45" s="4"/>
      <c r="V45" s="39"/>
      <c r="W45" s="39"/>
    </row>
    <row r="46" spans="3:26" hidden="1" x14ac:dyDescent="0.25"/>
  </sheetData>
  <mergeCells count="6">
    <mergeCell ref="C32:C37"/>
    <mergeCell ref="E7:P7"/>
    <mergeCell ref="C8:C13"/>
    <mergeCell ref="C14:C19"/>
    <mergeCell ref="C20:C25"/>
    <mergeCell ref="C26:C31"/>
  </mergeCells>
  <pageMargins left="0.19685039370078741" right="0.19685039370078741" top="0.19685039370078741" bottom="0.19685039370078741" header="0.31496062992125984" footer="0.31496062992125984"/>
  <pageSetup paperSize="9" scale="94" fitToWidth="0" orientation="landscape" r:id="rId1"/>
  <rowBreaks count="1" manualBreakCount="1">
    <brk id="37" max="16383" man="1"/>
  </rowBreaks>
  <ignoredErrors>
    <ignoredError sqref="H19 F18 F25 F37:I37 F24 P24 F36 R36 U22 S22 R19 R25 R31 R37 N24 H30 L36 T13 O13 M13 K13 I13 G13 S13 Q13 U13 S36 U36 H36 J30 L30 S19:T19 S25:T25 S31:U31 S37:U37 H25 J19 J31 J36 L19 L31 L25 N36 N30 O19:P19 O31:P31 O25:P25 K37:O3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opLeftCell="A8" zoomScale="91" zoomScaleNormal="91" workbookViewId="0">
      <selection activeCell="G49" sqref="G49"/>
    </sheetView>
  </sheetViews>
  <sheetFormatPr defaultRowHeight="15" x14ac:dyDescent="0.25"/>
  <cols>
    <col min="1" max="1" width="5.140625" style="33" customWidth="1"/>
    <col min="2" max="2" width="2" style="33" customWidth="1"/>
    <col min="3" max="3" width="25.28515625" style="75" customWidth="1"/>
    <col min="4" max="4" width="3.85546875" style="40" hidden="1" customWidth="1"/>
    <col min="5" max="5" width="25.5703125" style="37" customWidth="1"/>
    <col min="6" max="6" width="2.7109375" style="40" hidden="1" customWidth="1"/>
    <col min="7" max="7" width="25.7109375" style="37" customWidth="1"/>
    <col min="8" max="8" width="4.140625" style="40" hidden="1" customWidth="1"/>
    <col min="9" max="9" width="25.5703125" style="37" customWidth="1"/>
    <col min="10" max="10" width="3.42578125" style="40" hidden="1" customWidth="1"/>
    <col min="11" max="11" width="27" style="37" customWidth="1"/>
    <col min="12" max="12" width="4.5703125" style="40" hidden="1" customWidth="1"/>
    <col min="13" max="13" width="25.140625" style="37" customWidth="1"/>
    <col min="14" max="14" width="3.85546875" style="40" hidden="1" customWidth="1"/>
    <col min="15" max="15" width="26.28515625" style="37" customWidth="1"/>
    <col min="16" max="16" width="3.85546875" style="40" hidden="1" customWidth="1"/>
    <col min="17" max="18" width="9.140625" style="33"/>
    <col min="19" max="19" width="27.85546875" style="33" customWidth="1"/>
    <col min="20" max="16384" width="9.140625" style="33"/>
  </cols>
  <sheetData>
    <row r="1" spans="1:21" x14ac:dyDescent="0.25">
      <c r="A1" s="34"/>
      <c r="B1" s="34"/>
      <c r="C1" s="74"/>
      <c r="D1" s="68"/>
      <c r="E1" s="53"/>
      <c r="F1" s="68"/>
      <c r="G1" s="53"/>
      <c r="H1" s="68"/>
      <c r="I1" s="53"/>
      <c r="J1" s="72"/>
      <c r="K1" s="44"/>
      <c r="L1" s="68"/>
      <c r="M1" s="53"/>
      <c r="N1" s="68"/>
      <c r="O1" s="53"/>
      <c r="P1" s="68"/>
    </row>
    <row r="2" spans="1:21" ht="18.75" x14ac:dyDescent="0.3">
      <c r="A2" s="34"/>
      <c r="C2" s="74"/>
      <c r="D2" s="68"/>
      <c r="F2" s="68"/>
      <c r="G2" s="32" t="s">
        <v>89</v>
      </c>
      <c r="H2" s="68"/>
      <c r="J2" s="72"/>
      <c r="K2" s="44"/>
      <c r="L2" s="68"/>
      <c r="M2" s="53"/>
      <c r="N2" s="68"/>
      <c r="O2" s="53"/>
      <c r="P2" s="68"/>
    </row>
    <row r="3" spans="1:21" ht="12" customHeight="1" thickBot="1" x14ac:dyDescent="0.3">
      <c r="B3" s="34"/>
      <c r="C3" s="74"/>
      <c r="D3" s="68"/>
      <c r="E3" s="53"/>
      <c r="F3" s="68"/>
      <c r="G3" s="53"/>
      <c r="H3" s="68"/>
      <c r="I3" s="53"/>
      <c r="J3" s="72"/>
      <c r="K3" s="44"/>
      <c r="L3" s="68"/>
      <c r="N3" s="68"/>
      <c r="P3" s="68"/>
    </row>
    <row r="4" spans="1:21" s="9" customFormat="1" ht="15.75" customHeight="1" thickBot="1" x14ac:dyDescent="0.3">
      <c r="A4" s="324"/>
      <c r="B4" s="325" t="s">
        <v>33</v>
      </c>
      <c r="C4" s="334" t="s">
        <v>42</v>
      </c>
      <c r="D4" s="313"/>
      <c r="E4" s="334" t="s">
        <v>43</v>
      </c>
      <c r="F4" s="313"/>
      <c r="G4" s="334" t="s">
        <v>44</v>
      </c>
      <c r="H4" s="313"/>
      <c r="I4" s="334" t="s">
        <v>58</v>
      </c>
      <c r="J4" s="313"/>
      <c r="K4" s="334" t="s">
        <v>45</v>
      </c>
      <c r="L4" s="313"/>
      <c r="M4" s="334" t="s">
        <v>70</v>
      </c>
      <c r="N4" s="313"/>
      <c r="O4" s="312" t="s">
        <v>65</v>
      </c>
      <c r="P4" s="315"/>
      <c r="S4" s="164"/>
      <c r="T4" s="153"/>
    </row>
    <row r="5" spans="1:21" s="9" customFormat="1" ht="15.75" customHeight="1" thickBot="1" x14ac:dyDescent="0.3">
      <c r="A5" s="326"/>
      <c r="B5" s="49"/>
      <c r="C5" s="532" t="s">
        <v>90</v>
      </c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4"/>
      <c r="S5" s="164"/>
      <c r="T5" s="153"/>
    </row>
    <row r="6" spans="1:21" s="42" customFormat="1" ht="21.75" customHeight="1" x14ac:dyDescent="0.25">
      <c r="A6" s="535" t="s">
        <v>0</v>
      </c>
      <c r="B6" s="155">
        <v>1</v>
      </c>
      <c r="C6" s="430" t="s">
        <v>5</v>
      </c>
      <c r="D6" s="454" t="str">
        <f>IF(C6="Математика","8",IF(C6="Русский язык","7",IF(C6="Английский","7",IF(C6="Английский/Английский","7",IF(C6="Информатика/Английский","6",IF(C6="Английский/Информатика","7",IF(C6="Окружающий мир","6",IF(C6="Информатика","6",IF(C6="Литературное чтение","5",IF(C6="ОРКСЭ","4",IF(C6="ИЗО","3",IF(C6="Музыка","3",IF(C6="Технология","2",IF(C6="Физическая культура","1",))))))))))))))</f>
        <v>7</v>
      </c>
      <c r="E6" s="428" t="s">
        <v>1</v>
      </c>
      <c r="F6" s="454" t="str">
        <f>IF(E6="Математика","8",IF(E6="Русский язык","7",IF(E6="Английский","7",IF(E6="Английский/Английский","7",IF(E6="Информатика/Английский","6",IF(E6="Английский/Информатика","7",IF(E6="Окружающий мир","6",IF(E6="Информатика","6",IF(E6="Литературное чтение","5",IF(E6="ОРКСЭ","4",IF(E6="ИЗО","3",IF(E6="Музыка","3",IF(E6="Технология","2",IF(E6="Физическая культура","1",))))))))))))))</f>
        <v>5</v>
      </c>
      <c r="G6" s="428" t="s">
        <v>1</v>
      </c>
      <c r="H6" s="454" t="str">
        <f>IF(G6="Математика","8",IF(G6="Русский язык","7",IF(G6="Английский","7",IF(G6="Английский/Английский","7",IF(G6="Информатика/Английский","6",IF(G6="Английский/Информатика","7",IF(G6="Окружающий мир","6",IF(G6="Информатика","6",IF(G6="Литературное чтение","5",IF(G6="ОРКСЭ","4",IF(G6="ИЗО","3",IF(G6="Музыка","3",IF(G6="Технология","2",IF(G6="Физическая культура","1",))))))))))))))</f>
        <v>5</v>
      </c>
      <c r="I6" s="430" t="s">
        <v>9</v>
      </c>
      <c r="J6" s="454" t="str">
        <f>IF(I6="Математика","8",IF(I6="Русский язык","7",IF(I6="Английский","7",IF(I6="Английский/Английский","7",IF(I6="Информатика/Английский","6",IF(I6="Английский/Информатика","7",IF(I6="Окружающий мир","6",IF(I6="Информатика","6",IF(I6="Литературное чтение","5",IF(I6="ОРКСЭ","4",IF(I6="ИЗО","3",IF(I6="Музыка","3",IF(I6="Технология","2",IF(I6="Физическая культура","1",))))))))))))))</f>
        <v>2</v>
      </c>
      <c r="K6" s="428" t="s">
        <v>1</v>
      </c>
      <c r="L6" s="454" t="str">
        <f>IF(K6="Математика","8",IF(K6="Русский язык","7",IF(K6="Английский","7",IF(K6="Английский/Английский","7",IF(K6="Информатика/Английский","6",IF(K6="Английский/Информатика","7",IF(K6="Окружающий мир","6",IF(K6="Информатика","6",IF(K6="Литературное чтение","5",IF(K6="ОРКСЭ","4",IF(K6="ИЗО","3",IF(K6="Музыка","3",IF(K6="Технология","2",IF(K6="Физическая культура","1",))))))))))))))</f>
        <v>5</v>
      </c>
      <c r="M6" s="442" t="s">
        <v>6</v>
      </c>
      <c r="N6" s="454" t="str">
        <f>IF(M6="Математика","8",IF(M6="Русский язык","7",IF(M6="Английский","7",IF(M6="Английский/Английский","7",IF(M6="Информатика/Английский","6",IF(M6="Английский/Информатика","7",IF(M6="Окружающий мир","6",IF(M6="Информатика","6",IF(M6="Литературное чтение","5",IF(M6="ОРКСЭ","4",IF(M6="ИЗО","3",IF(M6="Музыка","3",IF(M6="Технология","2",IF(M6="Физическая культура","1",))))))))))))))</f>
        <v>8</v>
      </c>
      <c r="O6" s="432" t="s">
        <v>3</v>
      </c>
      <c r="P6" s="448" t="str">
        <f t="shared" ref="P6" si="0">IF(O6="Математика","8",IF(O6="Русский язык","7",IF(O6="Английский","7",IF(O6="Английский/Английский","7",IF(O6="Информатика/Английский","6",IF(O6="Английский/Информатика","7",IF(O6="Окружающий мир","6",IF(O6="Информатика","6",IF(O6="Литературное чтение","5",IF(O6="ОРКСЭ","4",IF(O6="ИЗО","3",IF(O6="Музыка","3",IF(O6="Технология","2",IF(O6="Физическая культура","1",))))))))))))))</f>
        <v>1</v>
      </c>
      <c r="S6" s="252"/>
      <c r="T6" s="135"/>
    </row>
    <row r="7" spans="1:21" s="42" customFormat="1" ht="18.75" x14ac:dyDescent="0.2">
      <c r="A7" s="536"/>
      <c r="B7" s="51">
        <v>2</v>
      </c>
      <c r="C7" s="425" t="s">
        <v>6</v>
      </c>
      <c r="D7" s="424" t="str">
        <f>IF(C7="Математика","8",IF(C7="Русский язык","7",IF(C7="Английский","7",IF(C7="Английский/Английский","7",IF(C7="Информатика/Английский","6",IF(C7="Английский/Информатика","7",IF(C7="Окружающий мир","6",IF(C7="Информатика","6",IF(C7="Литературное чтение","5",IF(C7="ОРКСЭ","4",IF(C7="ИЗО","3",IF(C7="Музыка","3",IF(C7="Технология","2",IF(C7="Физическая культура","1",))))))))))))))</f>
        <v>8</v>
      </c>
      <c r="E7" s="423" t="s">
        <v>5</v>
      </c>
      <c r="F7" s="424" t="str">
        <f>IF(E7="Математика","8",IF(E7="Русский язык","7",IF(E7="Английский","7",IF(E7="Английский/Английский","7",IF(E7="Информатика/Английский","6",IF(E7="Английский/Информатика","7",IF(E7="Окружающий мир","6",IF(E7="Информатика","6",IF(E7="Литературное чтение","5",IF(E7="ОРКСЭ","4",IF(E7="ИЗО","3",IF(E7="Музыка","3",IF(E7="Технология","2",IF(E7="Физическая культура","1",))))))))))))))</f>
        <v>7</v>
      </c>
      <c r="G7" s="423" t="s">
        <v>5</v>
      </c>
      <c r="H7" s="424" t="str">
        <f>IF(G7="Математика","8",IF(G7="Русский язык","7",IF(G7="Английский","7",IF(G7="Английский/Английский","7",IF(G7="Информатика/Английский","6",IF(G7="Английский/Информатика","7",IF(G7="Окружающий мир","6",IF(G7="Информатика","6",IF(G7="Литературное чтение","5",IF(G7="ОРКСЭ","4",IF(G7="ИЗО","3",IF(G7="Музыка","3",IF(G7="Технология","2",IF(G7="Физическая культура","1",))))))))))))))</f>
        <v>7</v>
      </c>
      <c r="I7" s="139" t="s">
        <v>3</v>
      </c>
      <c r="J7" s="426" t="str">
        <f t="shared" ref="J7" si="1">IF(I7="Математика","8",IF(I7="Русский язык","7",IF(I7="Английский","7",IF(I7="Английский/Английский","7",IF(I7="Информатика/Английский","6",IF(I7="Английский/Информатика","7",IF(I7="Окружающий мир","6",IF(I7="Информатика","6",IF(I7="Литературное чтение","5",IF(I7="ОРКСЭ","4",IF(I7="ИЗО","3",IF(I7="Музыка","3",IF(I7="Технология","2",IF(I7="Физическая культура","1",))))))))))))))</f>
        <v>1</v>
      </c>
      <c r="K7" s="423" t="s">
        <v>5</v>
      </c>
      <c r="L7" s="424" t="str">
        <f>IF(K7="Математика","8",IF(K7="Русский язык","7",IF(K7="Английский","7",IF(K7="Английский/Английский","7",IF(K7="Информатика/Английский","6",IF(K7="Английский/Информатика","7",IF(K7="Окружающий мир","6",IF(K7="Информатика","6",IF(K7="Литературное чтение","5",IF(K7="ОРКСЭ","4",IF(K7="ИЗО","3",IF(K7="Музыка","3",IF(K7="Технология","2",IF(K7="Физическая культура","1",))))))))))))))</f>
        <v>7</v>
      </c>
      <c r="M7" s="423" t="s">
        <v>5</v>
      </c>
      <c r="N7" s="424" t="str">
        <f>IF(M7="Математика","8",IF(M7="Русский язык","7",IF(M7="Английский","7",IF(M7="Английский/Английский","7",IF(M7="Информатика/Английский","6",IF(M7="Английский/Информатика","7",IF(M7="Окружающий мир","6",IF(M7="Информатика","6",IF(M7="Литературное чтение","5",IF(M7="ОРКСЭ","4",IF(M7="ИЗО","3",IF(M7="Музыка","3",IF(M7="Технология","2",IF(M7="Физическая культура","1",))))))))))))))</f>
        <v>7</v>
      </c>
      <c r="O7" s="437" t="s">
        <v>1</v>
      </c>
      <c r="P7" s="191" t="str">
        <f>IF(O7="Математика","8",IF(O7="Русский язык","7",IF(O7="Английский","7",IF(O7="Английский/Английский","7",IF(O7="Информатика/Английский","6",IF(O7="Английский/Информатика","7",IF(O7="Окружающий мир","6",IF(O7="Информатика","6",IF(O7="Литературное чтение","5",IF(O7="ОРКСЭ","4",IF(O7="ИЗО","3",IF(O7="Музыка","3",IF(O7="Технология","2",IF(O7="Физическая культура","1",))))))))))))))</f>
        <v>5</v>
      </c>
      <c r="S7" s="253"/>
      <c r="T7" s="137"/>
    </row>
    <row r="8" spans="1:21" s="42" customFormat="1" ht="27" customHeight="1" x14ac:dyDescent="0.2">
      <c r="A8" s="536"/>
      <c r="B8" s="51">
        <v>3</v>
      </c>
      <c r="C8" s="139" t="s">
        <v>3</v>
      </c>
      <c r="D8" s="426" t="str">
        <f t="shared" ref="D8" si="2">IF(C8="Математика","8",IF(C8="Русский язык","7",IF(C8="Английский","7",IF(C8="Английский/Английский","7",IF(C8="Информатика/Английский","6",IF(C8="Английский/Информатика","7",IF(C8="Окружающий мир","6",IF(C8="Информатика","6",IF(C8="Литературное чтение","5",IF(C8="ОРКСЭ","4",IF(C8="ИЗО","3",IF(C8="Музыка","3",IF(C8="Технология","2",IF(C8="Физическая культура","1",))))))))))))))</f>
        <v>1</v>
      </c>
      <c r="E8" s="425" t="s">
        <v>6</v>
      </c>
      <c r="F8" s="424" t="str">
        <f>IF(E8="Математика","8",IF(E8="Русский язык","7",IF(E8="Английский","7",IF(E8="Английский/Английский","7",IF(E8="Информатика/Английский","6",IF(E8="Английский/Информатика","7",IF(E8="Окружающий мир","6",IF(E8="Информатика","6",IF(E8="Литературное чтение","5",IF(E8="ОРКСЭ","4",IF(E8="ИЗО","3",IF(E8="Музыка","3",IF(E8="Технология","2",IF(E8="Физическая культура","1",))))))))))))))</f>
        <v>8</v>
      </c>
      <c r="G8" s="425" t="s">
        <v>6</v>
      </c>
      <c r="H8" s="424" t="str">
        <f>IF(G8="Математика","8",IF(G8="Русский язык","7",IF(G8="Английский","7",IF(G8="Английский/Английский","7",IF(G8="Информатика/Английский","6",IF(G8="Английский/Информатика","7",IF(G8="Окружающий мир","6",IF(G8="Информатика","6",IF(G8="Литературное чтение","5",IF(G8="ОРКСЭ","4",IF(G8="ИЗО","3",IF(G8="Музыка","3",IF(G8="Технология","2",IF(G8="Физическая культура","1",))))))))))))))</f>
        <v>8</v>
      </c>
      <c r="I8" s="139" t="s">
        <v>85</v>
      </c>
      <c r="J8" s="426">
        <v>5</v>
      </c>
      <c r="K8" s="425" t="s">
        <v>6</v>
      </c>
      <c r="L8" s="424" t="str">
        <f>IF(K8="Математика","8",IF(K8="Русский язык","7",IF(K8="Английский","7",IF(K8="Английский/Английский","7",IF(K8="Информатика/Английский","6",IF(K8="Английский/Информатика","7",IF(K8="Окружающий мир","6",IF(K8="Информатика","6",IF(K8="Литературное чтение","5",IF(K8="ОРКСЭ","4",IF(K8="ИЗО","3",IF(K8="Музыка","3",IF(K8="Технология","2",IF(K8="Физическая культура","1",))))))))))))))</f>
        <v>8</v>
      </c>
      <c r="M8" s="139" t="s">
        <v>3</v>
      </c>
      <c r="N8" s="426" t="str">
        <f t="shared" ref="N8" si="3">IF(M8="Математика","8",IF(M8="Русский язык","7",IF(M8="Английский","7",IF(M8="Английский/Английский","7",IF(M8="Информатика/Английский","6",IF(M8="Английский/Информатика","7",IF(M8="Окружающий мир","6",IF(M8="Информатика","6",IF(M8="Литературное чтение","5",IF(M8="ОРКСЭ","4",IF(M8="ИЗО","3",IF(M8="Музыка","3",IF(M8="Технология","2",IF(M8="Физическая культура","1",))))))))))))))</f>
        <v>1</v>
      </c>
      <c r="O8" s="435" t="s">
        <v>6</v>
      </c>
      <c r="P8" s="191" t="str">
        <f>IF(O8="Математика","8",IF(O8="Русский язык","7",IF(O8="Английский","7",IF(O8="Английский/Английский","7",IF(O8="Информатика/Английский","6",IF(O8="Английский/Информатика","7",IF(O8="Окружающий мир","6",IF(O8="Информатика","6",IF(O8="Литературное чтение","5",IF(O8="ОРКСЭ","4",IF(O8="ИЗО","3",IF(O8="Музыка","3",IF(O8="Технология","2",IF(O8="Физическая культура","1",))))))))))))))</f>
        <v>8</v>
      </c>
      <c r="S8" s="254"/>
      <c r="T8" s="135"/>
    </row>
    <row r="9" spans="1:21" s="42" customFormat="1" ht="30" x14ac:dyDescent="0.2">
      <c r="A9" s="536"/>
      <c r="B9" s="51">
        <v>4</v>
      </c>
      <c r="C9" s="139" t="s">
        <v>1</v>
      </c>
      <c r="D9" s="424" t="str">
        <f>IF(C9="Математика","8",IF(C9="Русский язык","7",IF(C9="Английский","7",IF(C9="Английский/Английский","7",IF(C9="Информатика/Английский","6",IF(C9="Английский/Информатика","7",IF(C9="Окружающий мир","6",IF(C9="Информатика","6",IF(C9="Литературное чтение","5",IF(C9="ОРКСЭ","4",IF(C9="ИЗО","3",IF(C9="Музыка","3",IF(C9="Технология","2",IF(C9="Физическая культура","1",))))))))))))))</f>
        <v>5</v>
      </c>
      <c r="E9" s="423" t="s">
        <v>91</v>
      </c>
      <c r="F9" s="424">
        <f>IF(E9="Математика","8",IF(E9="Русский язык","7",IF(E9="Английский","7",IF(E9="Английский/Английский","7",IF(E9="Информатика/Английский","6",IF(E9="Английский/Информатика","7",IF(E9="Окружающий мир","6",IF(E9="Информатика","6",IF(E9="Литературное чтение","5",IF(E9="ОРКСЭ","4",IF(E9="ИЗО","3",IF(E9="Музыка","3",IF(E9="Технология","2",IF(E9="Физическая культура","1",))))))))))))))</f>
        <v>0</v>
      </c>
      <c r="G9" s="139" t="s">
        <v>8</v>
      </c>
      <c r="H9" s="424" t="str">
        <f>IF(G9="Математика","8",IF(G9="Русский язык","7",IF(G9="Английский","7",IF(G9="Английский/Английский","7",IF(G9="Информатика/Английский","6",IF(G9="Английский/Информатика","7",IF(G9="Окружающий мир","6",IF(G9="Информатика","6",IF(G9="Литературное чтение","5",IF(G9="ОРКСЭ","4",IF(G9="ИЗО","3",IF(G9="Музыка","3",IF(G9="Технология","2",IF(G9="Физическая культура","1",))))))))))))))</f>
        <v>3</v>
      </c>
      <c r="I9" s="425" t="s">
        <v>6</v>
      </c>
      <c r="J9" s="424" t="str">
        <f>IF(I9="Математика","8",IF(I9="Русский язык","7",IF(I9="Английский","7",IF(I9="Английский/Английский","7",IF(I9="Информатика/Английский","6",IF(I9="Английский/Информатика","7",IF(I9="Окружающий мир","6",IF(I9="Информатика","6",IF(I9="Литературное чтение","5",IF(I9="ОРКСЭ","4",IF(I9="ИЗО","3",IF(I9="Музыка","3",IF(I9="Технология","2",IF(I9="Физическая культура","1",))))))))))))))</f>
        <v>8</v>
      </c>
      <c r="K9" s="139" t="s">
        <v>85</v>
      </c>
      <c r="L9" s="426">
        <v>5</v>
      </c>
      <c r="M9" s="139" t="s">
        <v>1</v>
      </c>
      <c r="N9" s="424" t="str">
        <f>IF(M9="Математика","8",IF(M9="Русский язык","7",IF(M9="Английский","7",IF(M9="Английский/Английский","7",IF(M9="Информатика/Английский","6",IF(M9="Английский/Информатика","7",IF(M9="Окружающий мир","6",IF(M9="Информатика","6",IF(M9="Литературное чтение","5",IF(M9="ОРКСЭ","4",IF(M9="ИЗО","3",IF(M9="Музыка","3",IF(M9="Технология","2",IF(M9="Физическая культура","1",))))))))))))))</f>
        <v>5</v>
      </c>
      <c r="O9" s="436" t="s">
        <v>5</v>
      </c>
      <c r="P9" s="191" t="str">
        <f>IF(O9="Математика","8",IF(O9="Русский язык","7",IF(O9="Английский","7",IF(O9="Английский/Английский","7",IF(O9="Информатика/Английский","6",IF(O9="Английский/Информатика","7",IF(O9="Окружающий мир","6",IF(O9="Информатика","6",IF(O9="Литературное чтение","5",IF(O9="ОРКСЭ","4",IF(O9="ИЗО","3",IF(O9="Музыка","3",IF(O9="Технология","2",IF(O9="Физическая культура","1",))))))))))))))</f>
        <v>7</v>
      </c>
      <c r="S9" s="255"/>
      <c r="T9" s="135"/>
    </row>
    <row r="10" spans="1:21" s="42" customFormat="1" ht="15.75" x14ac:dyDescent="0.25">
      <c r="A10" s="536"/>
      <c r="B10" s="51">
        <v>5</v>
      </c>
      <c r="C10" s="423" t="s">
        <v>9</v>
      </c>
      <c r="D10" s="424" t="str">
        <f>IF(C10="Математика","8",IF(C10="Русский язык","7",IF(C10="Английский","7",IF(C10="Английский/Английский","7",IF(C10="Информатика/Английский","6",IF(C10="Английский/Информатика","7",IF(C10="Окружающий мир","6",IF(C10="Информатика","6",IF(C10="Литературное чтение","5",IF(C10="ОРКСЭ","4",IF(C10="ИЗО","3",IF(C10="Музыка","3",IF(C10="Технология","2",IF(C10="Физическая культура","1",))))))))))))))</f>
        <v>2</v>
      </c>
      <c r="E10" s="139"/>
      <c r="F10" s="426"/>
      <c r="G10" s="139"/>
      <c r="H10" s="426"/>
      <c r="I10" s="139" t="s">
        <v>1</v>
      </c>
      <c r="J10" s="424" t="str">
        <f>IF(I10="Математика","8",IF(I10="Русский язык","7",IF(I10="Английский","7",IF(I10="Английский/Английский","7",IF(I10="Информатика/Английский","6",IF(I10="Английский/Информатика","7",IF(I10="Окружающий мир","6",IF(I10="Информатика","6",IF(I10="Литературное чтение","5",IF(I10="ОРКСЭ","4",IF(I10="ИЗО","3",IF(I10="Музыка","3",IF(I10="Технология","2",IF(I10="Физическая культура","1",))))))))))))))</f>
        <v>5</v>
      </c>
      <c r="K10" s="139"/>
      <c r="L10" s="427"/>
      <c r="M10" s="423" t="s">
        <v>9</v>
      </c>
      <c r="N10" s="424" t="str">
        <f>IF(M10="Математика","8",IF(M10="Русский язык","7",IF(M10="Английский","7",IF(M10="Английский/Английский","7",IF(M10="Информатика/Английский","6",IF(M10="Английский/Информатика","7",IF(M10="Окружающий мир","6",IF(M10="Информатика","6",IF(M10="Литературное чтение","5",IF(M10="ОРКСЭ","4",IF(M10="ИЗО","3",IF(M10="Музыка","3",IF(M10="Технология","2",IF(M10="Физическая культура","1",))))))))))))))</f>
        <v>2</v>
      </c>
      <c r="O10" s="455"/>
      <c r="P10" s="321"/>
      <c r="S10" s="256"/>
      <c r="T10" s="135"/>
    </row>
    <row r="11" spans="1:21" s="4" customFormat="1" ht="10.5" customHeight="1" thickBot="1" x14ac:dyDescent="0.25">
      <c r="A11" s="537"/>
      <c r="B11" s="162"/>
      <c r="C11" s="456"/>
      <c r="D11" s="439">
        <f>D6+D7+D8+D9+D10</f>
        <v>23</v>
      </c>
      <c r="E11" s="439"/>
      <c r="F11" s="439">
        <f>F6+F7+F8+F9+F10</f>
        <v>20</v>
      </c>
      <c r="G11" s="445"/>
      <c r="H11" s="439">
        <f>H6+H7+H8+H9+H10</f>
        <v>23</v>
      </c>
      <c r="I11" s="439"/>
      <c r="J11" s="439">
        <f>J8+J7+J10+J9+J6</f>
        <v>21</v>
      </c>
      <c r="K11" s="439"/>
      <c r="L11" s="439">
        <f>L6+L7+L8+L9+L10</f>
        <v>25</v>
      </c>
      <c r="M11" s="439"/>
      <c r="N11" s="439">
        <f>N6+N7+N8+N9+N10</f>
        <v>23</v>
      </c>
      <c r="O11" s="440"/>
      <c r="P11" s="447">
        <f>P6+P7+P8+P9+P10</f>
        <v>21</v>
      </c>
      <c r="S11" s="257"/>
      <c r="T11" s="258"/>
    </row>
    <row r="12" spans="1:21" s="42" customFormat="1" ht="28.5" customHeight="1" x14ac:dyDescent="0.2">
      <c r="A12" s="538" t="s">
        <v>10</v>
      </c>
      <c r="B12" s="154">
        <v>1</v>
      </c>
      <c r="C12" s="249" t="s">
        <v>85</v>
      </c>
      <c r="D12" s="446">
        <v>5</v>
      </c>
      <c r="E12" s="451" t="s">
        <v>4</v>
      </c>
      <c r="F12" s="452">
        <v>3</v>
      </c>
      <c r="G12" s="451" t="s">
        <v>5</v>
      </c>
      <c r="H12" s="433" t="str">
        <f>IF(G12="Математика","8",IF(G12="Русский язык","7",IF(G12="Английский","7",IF(G12="Английский/Английский","7",IF(G12="Информатика/Английский","6",IF(G12="Английский/Информатика","7",IF(G12="Окружающий мир","6",IF(G12="Информатика","6",IF(G12="Литературное чтение","5",IF(G12="ОРКСЭ","4",IF(G12="ИЗО","3",IF(G12="Музыка","3",IF(G12="Технология","2",IF(G12="Физическая культура","1",))))))))))))))</f>
        <v>7</v>
      </c>
      <c r="I12" s="451" t="s">
        <v>91</v>
      </c>
      <c r="J12" s="446">
        <f>IF(I12="Математика","8",IF(I12="Русский язык","7",IF(I12="Английский","7",IF(I12="Английский/Английский","7",IF(I12="Информатика/Английский","6",IF(I12="Английский/Информатика","7",IF(I12="Окружающий мир","6",IF(I12="Информатика","6",IF(I12="Литературное чтение","5",IF(I12="ОРКСЭ","4",IF(I12="ИЗО","3",IF(I12="Музыка","3",IF(I12="Технология","2",IF(I12="Физическая культура","1",))))))))))))))</f>
        <v>0</v>
      </c>
      <c r="K12" s="249" t="s">
        <v>2</v>
      </c>
      <c r="L12" s="433" t="str">
        <f>IF(K12="Математика","8",IF(K12="Русский язык","7",IF(K12="Английский","7",IF(K12="Английский/Английский","7",IF(K12="Информатика/Английский","6",IF(K12="Английский/Информатика","7",IF(K12="Окружающий мир","6",IF(K12="Информатика","6",IF(K12="Литературное чтение","5",IF(K12="ОРКСЭ","4",IF(K12="ИЗО","3",IF(K12="Музыка","3",IF(K12="Технология","2",IF(K12="Физическая культура","1",))))))))))))))</f>
        <v>6</v>
      </c>
      <c r="M12" s="451" t="s">
        <v>91</v>
      </c>
      <c r="N12" s="446">
        <f>IF(M12="Математика","8",IF(M12="Русский язык","7",IF(M12="Английский","7",IF(M12="Английский/Английский","7",IF(M12="Информатика/Английский","6",IF(M12="Английский/Информатика","7",IF(M12="Окружающий мир","6",IF(M12="Информатика","6",IF(M12="Литературное чтение","5",IF(M12="ОРКСЭ","4",IF(M12="ИЗО","3",IF(M12="Музыка","3",IF(M12="Технология","2",IF(M12="Физическая культура","1",))))))))))))))</f>
        <v>0</v>
      </c>
      <c r="O12" s="453" t="s">
        <v>2</v>
      </c>
      <c r="P12" s="191" t="str">
        <f>IF(O12="Математика","8",IF(O12="Русский язык","7",IF(O12="Английский","7",IF(O12="Английский/Английский","7",IF(O12="Информатика/Английский","6",IF(O12="Английский/Информатика","7",IF(O12="Окружающий мир","6",IF(O12="Информатика","6",IF(O12="Литературное чтение","5",IF(O12="ОРКСЭ","4",IF(O12="ИЗО","3",IF(O12="Музыка","3",IF(O12="Технология","2",IF(O12="Физическая культура","1",))))))))))))))</f>
        <v>6</v>
      </c>
      <c r="S12" s="252"/>
      <c r="T12" s="135"/>
    </row>
    <row r="13" spans="1:21" s="42" customFormat="1" ht="19.5" customHeight="1" x14ac:dyDescent="0.2">
      <c r="A13" s="539"/>
      <c r="B13" s="51">
        <v>2</v>
      </c>
      <c r="C13" s="425" t="s">
        <v>6</v>
      </c>
      <c r="D13" s="433" t="str">
        <f>IF(C13="Математика","8",IF(C13="Русский язык","7",IF(C13="Английский","7",IF(C13="Английский/Английский","7",IF(C13="Информатика/Английский","6",IF(C13="Английский/Информатика","7",IF(C13="Окружающий мир","6",IF(C13="Информатика","6",IF(C13="Литературное чтение","5",IF(C13="ОРКСЭ","4",IF(C13="ИЗО","3",IF(C13="Музыка","3",IF(C13="Технология","2",IF(C13="Физическая культура","1",))))))))))))))</f>
        <v>8</v>
      </c>
      <c r="E13" s="425" t="s">
        <v>6</v>
      </c>
      <c r="F13" s="433" t="str">
        <f>IF(E13="Математика","8",IF(E13="Русский язык","7",IF(E13="Английский","7",IF(E13="Английский/Английский","7",IF(E13="Информатика/Английский","6",IF(E13="Английский/Информатика","7",IF(E13="Окружающий мир","6",IF(E13="Информатика","6",IF(E13="Литературное чтение","5",IF(E13="ОРКСЭ","4",IF(E13="ИЗО","3",IF(E13="Музыка","3",IF(E13="Технология","2",IF(E13="Физическая культура","1",))))))))))))))</f>
        <v>8</v>
      </c>
      <c r="G13" s="425" t="s">
        <v>6</v>
      </c>
      <c r="H13" s="433" t="str">
        <f>IF(G13="Математика","8",IF(G13="Русский язык","7",IF(G13="Английский","7",IF(G13="Английский/Английский","7",IF(G13="Информатика/Английский","6",IF(G13="Английский/Информатика","7",IF(G13="Окружающий мир","6",IF(G13="Информатика","6",IF(G13="Литературное чтение","5",IF(G13="ОРКСЭ","4",IF(G13="ИЗО","3",IF(G13="Музыка","3",IF(G13="Технология","2",IF(G13="Физическая культура","1",))))))))))))))</f>
        <v>8</v>
      </c>
      <c r="I13" s="139" t="s">
        <v>8</v>
      </c>
      <c r="J13" s="433" t="str">
        <f>IF(I13="Математика","8",IF(I13="Русский язык","7",IF(I13="Английский","7",IF(I13="Английский/Английский","7",IF(I13="Информатика/Английский","6",IF(I13="Английский/Информатика","7",IF(I13="Окружающий мир","6",IF(I13="Информатика","6",IF(I13="Литературное чтение","5",IF(I13="ОРКСЭ","4",IF(I13="ИЗО","3",IF(I13="Музыка","3",IF(I13="Технология","2",IF(I13="Физическая культура","1",))))))))))))))</f>
        <v>3</v>
      </c>
      <c r="K13" s="423" t="s">
        <v>91</v>
      </c>
      <c r="L13" s="434">
        <f>IF(K13="Математика","8",IF(K13="Русский язык","7",IF(K13="Английский","7",IF(K13="Английский/Английский","7",IF(K13="Информатика/Английский","6",IF(K13="Английский/Информатика","7",IF(K13="Окружающий мир","6",IF(K13="Информатика","6",IF(K13="Литературное чтение","5",IF(K13="ОРКСЭ","4",IF(K13="ИЗО","3",IF(K13="Музыка","3",IF(K13="Технология","2",IF(K13="Физическая культура","1",))))))))))))))</f>
        <v>0</v>
      </c>
      <c r="M13" s="139" t="s">
        <v>3</v>
      </c>
      <c r="N13" s="434" t="str">
        <f t="shared" ref="N13" si="4">IF(M13="Математика","8",IF(M13="Русский язык","7",IF(M13="Английский","7",IF(M13="Английский/Английский","7",IF(M13="Информатика/Английский","6",IF(M13="Английский/Информатика","7",IF(M13="Окружающий мир","6",IF(M13="Информатика","6",IF(M13="Литературное чтение","5",IF(M13="ОРКСЭ","4",IF(M13="ИЗО","3",IF(M13="Музыка","3",IF(M13="Технология","2",IF(M13="Физическая культура","1",))))))))))))))</f>
        <v>1</v>
      </c>
      <c r="O13" s="435" t="s">
        <v>6</v>
      </c>
      <c r="P13" s="191" t="str">
        <f>IF(O13="Математика","8",IF(O13="Русский язык","7",IF(O13="Английский","7",IF(O13="Английский/Английский","7",IF(O13="Информатика/Английский","6",IF(O13="Английский/Информатика","7",IF(O13="Окружающий мир","6",IF(O13="Информатика","6",IF(O13="Литературное чтение","5",IF(O13="ОРКСЭ","4",IF(O13="ИЗО","3",IF(O13="Музыка","3",IF(O13="Технология","2",IF(O13="Физическая культура","1",))))))))))))))</f>
        <v>8</v>
      </c>
      <c r="S13" s="259"/>
      <c r="T13" s="135"/>
    </row>
    <row r="14" spans="1:21" s="42" customFormat="1" ht="30" customHeight="1" x14ac:dyDescent="0.2">
      <c r="A14" s="539"/>
      <c r="B14" s="51">
        <v>3</v>
      </c>
      <c r="C14" s="423" t="s">
        <v>91</v>
      </c>
      <c r="D14" s="434">
        <f>IF(C14="Математика","8",IF(C14="Русский язык","7",IF(C14="Английский","7",IF(C14="Английский/Английский","7",IF(C14="Информатика/Английский","6",IF(C14="Английский/Информатика","7",IF(C14="Окружающий мир","6",IF(C14="Информатика","6",IF(C14="Литературное чтение","5",IF(C14="ОРКСЭ","4",IF(C14="ИЗО","3",IF(C14="Музыка","3",IF(C14="Технология","2",IF(C14="Физическая культура","1",))))))))))))))</f>
        <v>0</v>
      </c>
      <c r="E14" s="139" t="s">
        <v>3</v>
      </c>
      <c r="F14" s="434" t="str">
        <f t="shared" ref="F14" si="5">IF(E14="Математика","8",IF(E14="Русский язык","7",IF(E14="Английский","7",IF(E14="Английский/Английский","7",IF(E14="Информатика/Английский","6",IF(E14="Английский/Информатика","7",IF(E14="Окружающий мир","6",IF(E14="Информатика","6",IF(E14="Литературное чтение","5",IF(E14="ОРКСЭ","4",IF(E14="ИЗО","3",IF(E14="Музыка","3",IF(E14="Технология","2",IF(E14="Физическая культура","1",))))))))))))))</f>
        <v>1</v>
      </c>
      <c r="G14" s="139" t="s">
        <v>3</v>
      </c>
      <c r="H14" s="434" t="str">
        <f t="shared" ref="H14" si="6">IF(G14="Математика","8",IF(G14="Русский язык","7",IF(G14="Английский","7",IF(G14="Английский/Английский","7",IF(G14="Информатика/Английский","6",IF(G14="Английский/Информатика","7",IF(G14="Окружающий мир","6",IF(G14="Информатика","6",IF(G14="Литературное чтение","5",IF(G14="ОРКСЭ","4",IF(G14="ИЗО","3",IF(G14="Музыка","3",IF(G14="Технология","2",IF(G14="Физическая культура","1",))))))))))))))</f>
        <v>1</v>
      </c>
      <c r="I14" s="425" t="s">
        <v>6</v>
      </c>
      <c r="J14" s="433" t="str">
        <f>IF(I14="Математика","8",IF(I14="Русский язык","7",IF(I14="Английский","7",IF(I14="Английский/Английский","7",IF(I14="Информатика/Английский","6",IF(I14="Английский/Информатика","7",IF(I14="Окружающий мир","6",IF(I14="Информатика","6",IF(I14="Литературное чтение","5",IF(I14="ОРКСЭ","4",IF(I14="ИЗО","3",IF(I14="Музыка","3",IF(I14="Технология","2",IF(I14="Физическая культура","1",))))))))))))))</f>
        <v>8</v>
      </c>
      <c r="K14" s="425" t="s">
        <v>6</v>
      </c>
      <c r="L14" s="433" t="str">
        <f>IF(K14="Математика","8",IF(K14="Русский язык","7",IF(K14="Английский","7",IF(K14="Английский/Английский","7",IF(K14="Информатика/Английский","6",IF(K14="Английский/Информатика","7",IF(K14="Окружающий мир","6",IF(K14="Информатика","6",IF(K14="Литературное чтение","5",IF(K14="ОРКСЭ","4",IF(K14="ИЗО","3",IF(K14="Музыка","3",IF(K14="Технология","2",IF(K14="Физическая культура","1",))))))))))))))</f>
        <v>8</v>
      </c>
      <c r="M14" s="139" t="s">
        <v>85</v>
      </c>
      <c r="N14" s="434">
        <v>5</v>
      </c>
      <c r="O14" s="436" t="s">
        <v>5</v>
      </c>
      <c r="P14" s="191" t="str">
        <f>IF(O14="Математика","8",IF(O14="Русский язык","7",IF(O14="Английский","7",IF(O14="Английский/Английский","7",IF(O14="Информатика/Английский","6",IF(O14="Английский/Информатика","7",IF(O14="Окружающий мир","6",IF(O14="Информатика","6",IF(O14="Литературное чтение","5",IF(O14="ОРКСЭ","4",IF(O14="ИЗО","3",IF(O14="Музыка","3",IF(O14="Технология","2",IF(O14="Физическая культура","1",))))))))))))))</f>
        <v>7</v>
      </c>
      <c r="S14" s="260"/>
      <c r="T14" s="135"/>
    </row>
    <row r="15" spans="1:21" s="42" customFormat="1" ht="30" customHeight="1" x14ac:dyDescent="0.25">
      <c r="A15" s="539"/>
      <c r="B15" s="51">
        <v>4</v>
      </c>
      <c r="C15" s="139" t="s">
        <v>2</v>
      </c>
      <c r="D15" s="433" t="str">
        <f>IF(C15="Математика","8",IF(C15="Русский язык","7",IF(C15="Английский","7",IF(C15="Английский/Английский","7",IF(C15="Информатика/Английский","6",IF(C15="Английский/Информатика","7",IF(C15="Окружающий мир","6",IF(C15="Информатика","6",IF(C15="Литературное чтение","5",IF(C15="ОРКСЭ","4",IF(C15="ИЗО","3",IF(C15="Музыка","3",IF(C15="Технология","2",IF(C15="Физическая культура","1",))))))))))))))</f>
        <v>6</v>
      </c>
      <c r="E15" s="139" t="s">
        <v>85</v>
      </c>
      <c r="F15" s="434">
        <v>5</v>
      </c>
      <c r="G15" s="423" t="s">
        <v>91</v>
      </c>
      <c r="H15" s="434">
        <f>IF(G15="Математика","8",IF(G15="Русский язык","7",IF(G15="Английский","7",IF(G15="Английский/Английский","7",IF(G15="Информатика/Английский","6",IF(G15="Английский/Информатика","7",IF(G15="Окружающий мир","6",IF(G15="Информатика","6",IF(G15="Литературное чтение","5",IF(G15="ОРКСЭ","4",IF(G15="ИЗО","3",IF(G15="Музыка","3",IF(G15="Технология","2",IF(G15="Физическая культура","1",))))))))))))))</f>
        <v>0</v>
      </c>
      <c r="I15" s="423" t="s">
        <v>5</v>
      </c>
      <c r="J15" s="433" t="str">
        <f>IF(I15="Математика","8",IF(I15="Русский язык","7",IF(I15="Английский","7",IF(I15="Английский/Английский","7",IF(I15="Информатика/Английский","6",IF(I15="Английский/Информатика","7",IF(I15="Окружающий мир","6",IF(I15="Информатика","6",IF(I15="Литературное чтение","5",IF(I15="ОРКСЭ","4",IF(I15="ИЗО","3",IF(I15="Музыка","3",IF(I15="Технология","2",IF(I15="Физическая культура","1",))))))))))))))</f>
        <v>7</v>
      </c>
      <c r="K15" s="139" t="s">
        <v>3</v>
      </c>
      <c r="L15" s="434" t="str">
        <f t="shared" ref="L15" si="7">IF(K15="Математика","8",IF(K15="Русский язык","7",IF(K15="Английский","7",IF(K15="Английский/Английский","7",IF(K15="Информатика/Английский","6",IF(K15="Английский/Информатика","7",IF(K15="Окружающий мир","6",IF(K15="Информатика","6",IF(K15="Литературное чтение","5",IF(K15="ОРКСЭ","4",IF(K15="ИЗО","3",IF(K15="Музыка","3",IF(K15="Технология","2",IF(K15="Физическая культура","1",))))))))))))))</f>
        <v>1</v>
      </c>
      <c r="M15" s="425" t="s">
        <v>6</v>
      </c>
      <c r="N15" s="433" t="str">
        <f>IF(M15="Математика","8",IF(M15="Русский язык","7",IF(M15="Английский","7",IF(M15="Английский/Английский","7",IF(M15="Информатика/Английский","6",IF(M15="Английский/Информатика","7",IF(M15="Окружающий мир","6",IF(M15="Информатика","6",IF(M15="Литературное чтение","5",IF(M15="ОРКСЭ","4",IF(M15="ИЗО","3",IF(M15="Музыка","3",IF(M15="Технология","2",IF(M15="Физическая культура","1",))))))))))))))</f>
        <v>8</v>
      </c>
      <c r="O15" s="437" t="s">
        <v>3</v>
      </c>
      <c r="P15" s="448" t="str">
        <f t="shared" ref="P15" si="8">IF(O15="Математика","8",IF(O15="Русский язык","7",IF(O15="Английский","7",IF(O15="Английский/Английский","7",IF(O15="Информатика/Английский","6",IF(O15="Английский/Информатика","7",IF(O15="Окружающий мир","6",IF(O15="Информатика","6",IF(O15="Литературное чтение","5",IF(O15="ОРКСЭ","4",IF(O15="ИЗО","3",IF(O15="Музыка","3",IF(O15="Технология","2",IF(O15="Физическая культура","1",))))))))))))))</f>
        <v>1</v>
      </c>
      <c r="S15" s="261"/>
      <c r="T15" s="135"/>
    </row>
    <row r="16" spans="1:21" s="42" customFormat="1" ht="26.25" customHeight="1" x14ac:dyDescent="0.2">
      <c r="A16" s="539"/>
      <c r="B16" s="52">
        <v>5</v>
      </c>
      <c r="C16" s="423"/>
      <c r="D16" s="433"/>
      <c r="E16" s="139" t="s">
        <v>2</v>
      </c>
      <c r="F16" s="433" t="str">
        <f>IF(E16="Математика","8",IF(E16="Русский язык","7",IF(E16="Английский","7",IF(E16="Английский/Английский","7",IF(E16="Информатика/Английский","6",IF(E16="Английский/Информатика","7",IF(E16="Окружающий мир","6",IF(E16="Информатика","6",IF(E16="Литературное чтение","5",IF(E16="ОРКСЭ","4",IF(E16="ИЗО","3",IF(E16="Музыка","3",IF(E16="Технология","2",IF(E16="Физическая культура","1",))))))))))))))</f>
        <v>6</v>
      </c>
      <c r="G16" s="139" t="s">
        <v>85</v>
      </c>
      <c r="H16" s="434">
        <v>5</v>
      </c>
      <c r="I16" s="139" t="s">
        <v>1</v>
      </c>
      <c r="J16" s="433" t="str">
        <f>IF(I16="Математика","8",IF(I16="Русский язык","7",IF(I16="Английский","7",IF(I16="Английский/Английский","7",IF(I16="Информатика/Английский","6",IF(I16="Английский/Информатика","7",IF(I16="Окружающий мир","6",IF(I16="Информатика","6",IF(I16="Литературное чтение","5",IF(I16="ОРКСЭ","4",IF(I16="ИЗО","3",IF(I16="Музыка","3",IF(I16="Технология","2",IF(I16="Физическая культура","1",))))))))))))))</f>
        <v>5</v>
      </c>
      <c r="K16" s="423" t="s">
        <v>5</v>
      </c>
      <c r="L16" s="433" t="str">
        <f>IF(K16="Математика","8",IF(K16="Русский язык","7",IF(K16="Английский","7",IF(K16="Английский/Английский","7",IF(K16="Информатика/Английский","6",IF(K16="Английский/Информатика","7",IF(K16="Окружающий мир","6",IF(K16="Информатика","6",IF(K16="Литературное чтение","5",IF(K16="ОРКСЭ","4",IF(K16="ИЗО","3",IF(K16="Музыка","3",IF(K16="Технология","2",IF(K16="Физическая культура","1",))))))))))))))</f>
        <v>7</v>
      </c>
      <c r="M16" s="139" t="s">
        <v>1</v>
      </c>
      <c r="N16" s="433" t="str">
        <f>IF(M16="Математика","8",IF(M16="Русский язык","7",IF(M16="Английский","7",IF(M16="Английский/Английский","7",IF(M16="Информатика/Английский","6",IF(M16="Английский/Информатика","7",IF(M16="Окружающий мир","6",IF(M16="Информатика","6",IF(M16="Литературное чтение","5",IF(M16="ОРКСЭ","4",IF(M16="ИЗО","3",IF(M16="Музыка","3",IF(M16="Технология","2",IF(M16="Физическая культура","1",))))))))))))))</f>
        <v>5</v>
      </c>
      <c r="O16" s="437" t="s">
        <v>85</v>
      </c>
      <c r="P16" s="449">
        <v>5</v>
      </c>
      <c r="S16" s="262"/>
      <c r="T16" s="135"/>
      <c r="U16" s="42" t="s">
        <v>74</v>
      </c>
    </row>
    <row r="17" spans="1:20" s="4" customFormat="1" ht="9" customHeight="1" thickBot="1" x14ac:dyDescent="0.2">
      <c r="A17" s="540"/>
      <c r="B17" s="157"/>
      <c r="C17" s="438"/>
      <c r="D17" s="439">
        <f>D12+D13+D14+D15+D16</f>
        <v>19</v>
      </c>
      <c r="E17" s="439"/>
      <c r="F17" s="439">
        <v>23</v>
      </c>
      <c r="G17" s="439"/>
      <c r="H17" s="439">
        <f>H16+H13+H14+H15+H12</f>
        <v>21</v>
      </c>
      <c r="I17" s="439"/>
      <c r="J17" s="439">
        <f>J12+J14+J15+J16</f>
        <v>20</v>
      </c>
      <c r="K17" s="439"/>
      <c r="L17" s="439">
        <f>L12+L13+L14+L15+L16</f>
        <v>22</v>
      </c>
      <c r="M17" s="439"/>
      <c r="N17" s="439">
        <f>N12+N13+N14+N15+N16</f>
        <v>19</v>
      </c>
      <c r="O17" s="440"/>
      <c r="P17" s="450">
        <f>P12+P13+P14+P15+P16</f>
        <v>27</v>
      </c>
      <c r="S17" s="263"/>
      <c r="T17" s="258"/>
    </row>
    <row r="18" spans="1:20" s="42" customFormat="1" ht="15.75" x14ac:dyDescent="0.2">
      <c r="A18" s="520" t="s">
        <v>11</v>
      </c>
      <c r="B18" s="155">
        <v>1</v>
      </c>
      <c r="C18" s="430" t="s">
        <v>4</v>
      </c>
      <c r="D18" s="431" t="str">
        <f>IF(C18="Математика","8",IF(C18="Русский язык","7",IF(C18="Английский","7",IF(C18="Английский/Английский","7",IF(C18="Информатика/Английский","6",IF(C18="Английский/Информатика","7",IF(C18="Окружающий мир","6",IF(C18="Информатика","6",IF(C18="Литературное чтение","5",IF(C18="ОРКСЭ","4",IF(C18="ИЗО","3",IF(C18="Музыка","3",IF(C18="Технология","2",IF(C18="Физическая культура","1",))))))))))))))</f>
        <v>3</v>
      </c>
      <c r="E18" s="428" t="s">
        <v>1</v>
      </c>
      <c r="F18" s="431" t="str">
        <f>IF(E18="Математика","8",IF(E18="Русский язык","7",IF(E18="Английский","7",IF(E18="Английский/Английский","7",IF(E18="Информатика/Английский","6",IF(E18="Английский/Информатика","7",IF(E18="Окружающий мир","6",IF(E18="Информатика","6",IF(E18="Литературное чтение","5",IF(E18="ОРКСЭ","4",IF(E18="ИЗО","3",IF(E18="Музыка","3",IF(E18="Технология","2",IF(E18="Физическая культура","1",))))))))))))))</f>
        <v>5</v>
      </c>
      <c r="G18" s="428" t="s">
        <v>3</v>
      </c>
      <c r="H18" s="429" t="str">
        <f t="shared" ref="H18" si="9">IF(G18="Математика","8",IF(G18="Русский язык","7",IF(G18="Английский","7",IF(G18="Английский/Английский","7",IF(G18="Информатика/Английский","6",IF(G18="Английский/Информатика","7",IF(G18="Окружающий мир","6",IF(G18="Информатика","6",IF(G18="Литературное чтение","5",IF(G18="ОРКСЭ","4",IF(G18="ИЗО","3",IF(G18="Музыка","3",IF(G18="Технология","2",IF(G18="Физическая культура","1",))))))))))))))</f>
        <v>1</v>
      </c>
      <c r="I18" s="428" t="s">
        <v>2</v>
      </c>
      <c r="J18" s="431" t="str">
        <f>IF(I18="Математика","8",IF(I18="Русский язык","7",IF(I18="Английский","7",IF(I18="Английский/Английский","7",IF(I18="Информатика/Английский","6",IF(I18="Английский/Информатика","7",IF(I18="Окружающий мир","6",IF(I18="Информатика","6",IF(I18="Литературное чтение","5",IF(I18="ОРКСЭ","4",IF(I18="ИЗО","3",IF(I18="Музыка","3",IF(I18="Технология","2",IF(I18="Физическая культура","1",))))))))))))))</f>
        <v>6</v>
      </c>
      <c r="K18" s="428" t="s">
        <v>1</v>
      </c>
      <c r="L18" s="431" t="str">
        <f>IF(K18="Математика","8",IF(K18="Русский язык","7",IF(K18="Английский","7",IF(K18="Английский/Английский","7",IF(K18="Информатика/Английский","6",IF(K18="Английский/Информатика","7",IF(K18="Окружающий мир","6",IF(K18="Информатика","6",IF(K18="Литературное чтение","5",IF(K18="ОРКСЭ","4",IF(K18="ИЗО","3",IF(K18="Музыка","3",IF(K18="Технология","2",IF(K18="Физическая культура","1",))))))))))))))</f>
        <v>5</v>
      </c>
      <c r="M18" s="428" t="s">
        <v>1</v>
      </c>
      <c r="N18" s="431" t="str">
        <f>IF(M18="Математика","8",IF(M18="Русский язык","7",IF(M18="Английский","7",IF(M18="Английский/Английский","7",IF(M18="Информатика/Английский","6",IF(M18="Английский/Информатика","7",IF(M18="Окружающий мир","6",IF(M18="Информатика","6",IF(M18="Литературное чтение","5",IF(M18="ОРКСЭ","4",IF(M18="ИЗО","3",IF(M18="Музыка","3",IF(M18="Технология","2",IF(M18="Физическая культура","1",))))))))))))))</f>
        <v>5</v>
      </c>
      <c r="O18" s="432" t="s">
        <v>1</v>
      </c>
      <c r="P18" s="191" t="str">
        <f>IF(O18="Математика","8",IF(O18="Русский язык","7",IF(O18="Английский","7",IF(O18="Английский/Английский","7",IF(O18="Информатика/Английский","6",IF(O18="Английский/Информатика","7",IF(O18="Окружающий мир","6",IF(O18="Информатика","6",IF(O18="Литературное чтение","5",IF(O18="ОРКСЭ","4",IF(O18="ИЗО","3",IF(O18="Музыка","3",IF(O18="Технология","2",IF(O18="Физическая культура","1",))))))))))))))</f>
        <v>5</v>
      </c>
      <c r="S18" s="259"/>
      <c r="T18" s="135"/>
    </row>
    <row r="19" spans="1:20" s="42" customFormat="1" ht="21.75" customHeight="1" x14ac:dyDescent="0.2">
      <c r="A19" s="521"/>
      <c r="B19" s="51">
        <v>2</v>
      </c>
      <c r="C19" s="425" t="s">
        <v>6</v>
      </c>
      <c r="D19" s="433" t="str">
        <f>IF(C19="Математика","8",IF(C19="Русский язык","7",IF(C19="Английский","7",IF(C19="Английский/Английский","7",IF(C19="Информатика/Английский","6",IF(C19="Английский/Информатика","7",IF(C19="Окружающий мир","6",IF(C19="Информатика","6",IF(C19="Литературное чтение","5",IF(C19="ОРКСЭ","4",IF(C19="ИЗО","3",IF(C19="Музыка","3",IF(C19="Технология","2",IF(C19="Физическая культура","1",))))))))))))))</f>
        <v>8</v>
      </c>
      <c r="E19" s="423" t="s">
        <v>5</v>
      </c>
      <c r="F19" s="433" t="str">
        <f>IF(E19="Математика","8",IF(E19="Русский язык","7",IF(E19="Английский","7",IF(E19="Английский/Английский","7",IF(E19="Информатика/Английский","6",IF(E19="Английский/Информатика","7",IF(E19="Окружающий мир","6",IF(E19="Информатика","6",IF(E19="Литературное чтение","5",IF(E19="ОРКСЭ","4",IF(E19="ИЗО","3",IF(E19="Музыка","3",IF(E19="Технология","2",IF(E19="Физическая культура","1",))))))))))))))</f>
        <v>7</v>
      </c>
      <c r="G19" s="139" t="s">
        <v>1</v>
      </c>
      <c r="H19" s="433" t="str">
        <f>IF(G19="Математика","8",IF(G19="Русский язык","7",IF(G19="Английский","7",IF(G19="Английский/Английский","7",IF(G19="Информатика/Английский","6",IF(G19="Английский/Информатика","7",IF(G19="Окружающий мир","6",IF(G19="Информатика","6",IF(G19="Литературное чтение","5",IF(G19="ОРКСЭ","4",IF(G19="ИЗО","3",IF(G19="Музыка","3",IF(G19="Технология","2",IF(G19="Физическая культура","1",))))))))))))))</f>
        <v>5</v>
      </c>
      <c r="I19" s="423" t="s">
        <v>4</v>
      </c>
      <c r="J19" s="433" t="str">
        <f>IF(I19="Математика","8",IF(I19="Русский язык","7",IF(I19="Английский","7",IF(I19="Английский/Английский","7",IF(I19="Информатика/Английский","6",IF(I19="Английский/Информатика","7",IF(I19="Окружающий мир","6",IF(I19="Информатика","6",IF(I19="Литературное чтение","5",IF(I19="ОРКСЭ","4",IF(I19="ИЗО","3",IF(I19="Музыка","3",IF(I19="Технология","2",IF(I19="Физическая культура","1",))))))))))))))</f>
        <v>3</v>
      </c>
      <c r="K19" s="423" t="s">
        <v>4</v>
      </c>
      <c r="L19" s="433" t="str">
        <f>IF(K19="Математика","8",IF(K19="Русский язык","7",IF(K19="Английский","7",IF(K19="Английский/Английский","7",IF(K19="Информатика/Английский","6",IF(K19="Английский/Информатика","7",IF(K19="Окружающий мир","6",IF(K19="Информатика","6",IF(K19="Литературное чтение","5",IF(K19="ОРКСЭ","4",IF(K19="ИЗО","3",IF(K19="Музыка","3",IF(K19="Технология","2",IF(K19="Физическая культура","1",))))))))))))))</f>
        <v>3</v>
      </c>
      <c r="M19" s="425" t="s">
        <v>6</v>
      </c>
      <c r="N19" s="433" t="str">
        <f>IF(M19="Математика","8",IF(M19="Русский язык","7",IF(M19="Английский","7",IF(M19="Английский/Английский","7",IF(M19="Информатика/Английский","6",IF(M19="Английский/Информатика","7",IF(M19="Окружающий мир","6",IF(M19="Информатика","6",IF(M19="Литературное чтение","5",IF(M19="ОРКСЭ","4",IF(M19="ИЗО","3",IF(M19="Музыка","3",IF(M19="Технология","2",IF(M19="Физическая культура","1",))))))))))))))</f>
        <v>8</v>
      </c>
      <c r="O19" s="436" t="s">
        <v>5</v>
      </c>
      <c r="P19" s="191" t="str">
        <f>IF(O19="Математика","8",IF(O19="Русский язык","7",IF(O19="Английский","7",IF(O19="Английский/Английский","7",IF(O19="Информатика/Английский","6",IF(O19="Английский/Информатика","7",IF(O19="Окружающий мир","6",IF(O19="Информатика","6",IF(O19="Литературное чтение","5",IF(O19="ОРКСЭ","4",IF(O19="ИЗО","3",IF(O19="Музыка","3",IF(O19="Технология","2",IF(O19="Физическая культура","1",))))))))))))))</f>
        <v>7</v>
      </c>
      <c r="R19" s="42" t="s">
        <v>74</v>
      </c>
      <c r="S19" s="261"/>
      <c r="T19" s="135"/>
    </row>
    <row r="20" spans="1:20" s="42" customFormat="1" ht="15.75" x14ac:dyDescent="0.2">
      <c r="A20" s="521"/>
      <c r="B20" s="51">
        <v>3</v>
      </c>
      <c r="C20" s="423" t="s">
        <v>5</v>
      </c>
      <c r="D20" s="433" t="str">
        <f>IF(C20="Математика","8",IF(C20="Русский язык","7",IF(C20="Английский","7",IF(C20="Английский/Английский","7",IF(C20="Информатика/Английский","6",IF(C20="Английский/Информатика","7",IF(C20="Окружающий мир","6",IF(C20="Информатика","6",IF(C20="Литературное чтение","5",IF(C20="ОРКСЭ","4",IF(C20="ИЗО","3",IF(C20="Музыка","3",IF(C20="Технология","2",IF(C20="Физическая культура","1",))))))))))))))</f>
        <v>7</v>
      </c>
      <c r="E20" s="425" t="s">
        <v>6</v>
      </c>
      <c r="F20" s="433" t="str">
        <f>IF(E20="Математика","8",IF(E20="Русский язык","7",IF(E20="Английский","7",IF(E20="Английский/Английский","7",IF(E20="Информатика/Английский","6",IF(E20="Английский/Информатика","7",IF(E20="Окружающий мир","6",IF(E20="Информатика","6",IF(E20="Литературное чтение","5",IF(E20="ОРКСЭ","4",IF(E20="ИЗО","3",IF(E20="Музыка","3",IF(E20="Технология","2",IF(E20="Физическая культура","1",))))))))))))))</f>
        <v>8</v>
      </c>
      <c r="G20" s="423" t="s">
        <v>5</v>
      </c>
      <c r="H20" s="433" t="str">
        <f>IF(G20="Математика","8",IF(G20="Русский язык","7",IF(G20="Английский","7",IF(G20="Английский/Английский","7",IF(G20="Информатика/Английский","6",IF(G20="Английский/Информатика","7",IF(G20="Окружающий мир","6",IF(G20="Информатика","6",IF(G20="Литературное чтение","5",IF(G20="ОРКСЭ","4",IF(G20="ИЗО","3",IF(G20="Музыка","3",IF(G20="Технология","2",IF(G20="Физическая культура","1",))))))))))))))</f>
        <v>7</v>
      </c>
      <c r="I20" s="423" t="s">
        <v>5</v>
      </c>
      <c r="J20" s="433" t="str">
        <f>IF(I20="Математика","8",IF(I20="Русский язык","7",IF(I20="Английский","7",IF(I20="Английский/Английский","7",IF(I20="Информатика/Английский","6",IF(I20="Английский/Информатика","7",IF(I20="Окружающий мир","6",IF(I20="Информатика","6",IF(I20="Литературное чтение","5",IF(I20="ОРКСЭ","4",IF(I20="ИЗО","3",IF(I20="Музыка","3",IF(I20="Технология","2",IF(I20="Физическая культура","1",))))))))))))))</f>
        <v>7</v>
      </c>
      <c r="K20" s="139" t="s">
        <v>3</v>
      </c>
      <c r="L20" s="434" t="str">
        <f t="shared" ref="L20" si="10">IF(K20="Математика","8",IF(K20="Русский язык","7",IF(K20="Английский","7",IF(K20="Английский/Английский","7",IF(K20="Информатика/Английский","6",IF(K20="Английский/Информатика","7",IF(K20="Окружающий мир","6",IF(K20="Информатика","6",IF(K20="Литературное чтение","5",IF(K20="ОРКСЭ","4",IF(K20="ИЗО","3",IF(K20="Музыка","3",IF(K20="Технология","2",IF(K20="Физическая культура","1",))))))))))))))</f>
        <v>1</v>
      </c>
      <c r="M20" s="423" t="s">
        <v>5</v>
      </c>
      <c r="N20" s="433" t="str">
        <f>IF(M20="Математика","8",IF(M20="Русский язык","7",IF(M20="Английский","7",IF(M20="Английский/Английский","7",IF(M20="Информатика/Английский","6",IF(M20="Английский/Информатика","7",IF(M20="Окружающий мир","6",IF(M20="Информатика","6",IF(M20="Литературное чтение","5",IF(M20="ОРКСЭ","4",IF(M20="ИЗО","3",IF(M20="Музыка","3",IF(M20="Технология","2",IF(M20="Физическая культура","1",))))))))))))))</f>
        <v>7</v>
      </c>
      <c r="O20" s="436" t="s">
        <v>91</v>
      </c>
      <c r="P20" s="191">
        <f>IF(O20="Математика","8",IF(O20="Русский язык","7",IF(O20="Английский","7",IF(O20="Английский/Английский","7",IF(O20="Информатика/Английский","6",IF(O20="Английский/Информатика","7",IF(O20="Окружающий мир","6",IF(O20="Информатика","6",IF(O20="Литературное чтение","5",IF(O20="ОРКСЭ","4",IF(O20="ИЗО","3",IF(O20="Музыка","3",IF(O20="Технология","2",IF(O20="Физическая культура","1",))))))))))))))</f>
        <v>0</v>
      </c>
      <c r="S20" s="260"/>
      <c r="T20" s="135"/>
    </row>
    <row r="21" spans="1:20" s="42" customFormat="1" ht="15.75" x14ac:dyDescent="0.2">
      <c r="A21" s="521"/>
      <c r="B21" s="51">
        <v>4</v>
      </c>
      <c r="C21" s="139" t="s">
        <v>1</v>
      </c>
      <c r="D21" s="433" t="str">
        <f>IF(C21="Математика","8",IF(C21="Русский язык","7",IF(C21="Английский","7",IF(C21="Английский/Английский","7",IF(C21="Информатика/Английский","6",IF(C21="Английский/Информатика","7",IF(C21="Окружающий мир","6",IF(C21="Информатика","6",IF(C21="Литературное чтение","5",IF(C21="ОРКСЭ","4",IF(C21="ИЗО","3",IF(C21="Музыка","3",IF(C21="Технология","2",IF(C21="Физическая культура","1",))))))))))))))</f>
        <v>5</v>
      </c>
      <c r="E21" s="139" t="s">
        <v>8</v>
      </c>
      <c r="F21" s="433" t="str">
        <f>IF(E21="Математика","8",IF(E21="Русский язык","7",IF(E21="Английский","7",IF(E21="Английский/Английский","7",IF(E21="Информатика/Английский","6",IF(E21="Английский/Информатика","7",IF(E21="Окружающий мир","6",IF(E21="Информатика","6",IF(E21="Литературное чтение","5",IF(E21="ОРКСЭ","4",IF(E21="ИЗО","3",IF(E21="Музыка","3",IF(E21="Технология","2",IF(E21="Физическая культура","1",))))))))))))))</f>
        <v>3</v>
      </c>
      <c r="G21" s="139" t="s">
        <v>2</v>
      </c>
      <c r="H21" s="433" t="str">
        <f>IF(G21="Математика","8",IF(G21="Русский язык","7",IF(G21="Английский","7",IF(G21="Английский/Английский","7",IF(G21="Информатика/Английский","6",IF(G21="Английский/Информатика","7",IF(G21="Окружающий мир","6",IF(G21="Информатика","6",IF(G21="Литературное чтение","5",IF(G21="ОРКСЭ","4",IF(G21="ИЗО","3",IF(G21="Музыка","3",IF(G21="Технология","2",IF(G21="Физическая культура","1",))))))))))))))</f>
        <v>6</v>
      </c>
      <c r="I21" s="425" t="s">
        <v>6</v>
      </c>
      <c r="J21" s="433" t="str">
        <f>IF(I21="Математика","8",IF(I21="Русский язык","7",IF(I21="Английский","7",IF(I21="Английский/Английский","7",IF(I21="Информатика/Английский","6",IF(I21="Английский/Информатика","7",IF(I21="Окружающий мир","6",IF(I21="Информатика","6",IF(I21="Литературное чтение","5",IF(I21="ОРКСЭ","4",IF(I21="ИЗО","3",IF(I21="Музыка","3",IF(I21="Технология","2",IF(I21="Физическая культура","1",))))))))))))))</f>
        <v>8</v>
      </c>
      <c r="K21" s="425" t="s">
        <v>6</v>
      </c>
      <c r="L21" s="433" t="str">
        <f>IF(K21="Математика","8",IF(K21="Русский язык","7",IF(K21="Английский","7",IF(K21="Английский/Английский","7",IF(K21="Информатика/Английский","6",IF(K21="Английский/Информатика","7",IF(K21="Окружающий мир","6",IF(K21="Информатика","6",IF(K21="Литературное чтение","5",IF(K21="ОРКСЭ","4",IF(K21="ИЗО","3",IF(K21="Музыка","3",IF(K21="Технология","2",IF(K21="Физическая культура","1",))))))))))))))</f>
        <v>8</v>
      </c>
      <c r="M21" s="139" t="s">
        <v>2</v>
      </c>
      <c r="N21" s="433" t="str">
        <f>IF(M21="Математика","8",IF(M21="Русский язык","7",IF(M21="Английский","7",IF(M21="Английский/Английский","7",IF(M21="Информатика/Английский","6",IF(M21="Английский/Информатика","7",IF(M21="Окружающий мир","6",IF(M21="Информатика","6",IF(M21="Литературное чтение","5",IF(M21="ОРКСЭ","4",IF(M21="ИЗО","3",IF(M21="Музыка","3",IF(M21="Технология","2",IF(M21="Физическая культура","1",))))))))))))))</f>
        <v>6</v>
      </c>
      <c r="O21" s="437" t="s">
        <v>8</v>
      </c>
      <c r="P21" s="191" t="str">
        <f>IF(O21="Математика","8",IF(O21="Русский язык","7",IF(O21="Английский","7",IF(O21="Английский/Английский","7",IF(O21="Информатика/Английский","6",IF(O21="Английский/Информатика","7",IF(O21="Окружающий мир","6",IF(O21="Информатика","6",IF(O21="Литературное чтение","5",IF(O21="ОРКСЭ","4",IF(O21="ИЗО","3",IF(O21="Музыка","3",IF(O21="Технология","2",IF(O21="Физическая культура","1",))))))))))))))</f>
        <v>3</v>
      </c>
      <c r="S21" s="252"/>
      <c r="T21" s="135"/>
    </row>
    <row r="22" spans="1:20" s="42" customFormat="1" ht="15.75" x14ac:dyDescent="0.2">
      <c r="A22" s="521"/>
      <c r="B22" s="52">
        <v>5</v>
      </c>
      <c r="C22" s="425"/>
      <c r="D22" s="434"/>
      <c r="E22" s="139"/>
      <c r="F22" s="433"/>
      <c r="G22" s="423" t="s">
        <v>9</v>
      </c>
      <c r="H22" s="433" t="str">
        <f>IF(G22="Математика","8",IF(G22="Русский язык","7",IF(G22="Английский","7",IF(G22="Английский/Английский","7",IF(G22="Информатика/Английский","6",IF(G22="Английский/Информатика","7",IF(G22="Окружающий мир","6",IF(G22="Информатика","6",IF(G22="Литературное чтение","5",IF(G22="ОРКСЭ","4",IF(G22="ИЗО","3",IF(G22="Музыка","3",IF(G22="Технология","2",IF(G22="Физическая культура","1",))))))))))))))</f>
        <v>2</v>
      </c>
      <c r="I22" s="433"/>
      <c r="J22" s="433"/>
      <c r="K22" s="139" t="s">
        <v>8</v>
      </c>
      <c r="L22" s="433" t="str">
        <f>IF(K22="Математика","8",IF(K22="Русский язык","7",IF(K22="Английский","7",IF(K22="Английский/Английский","7",IF(K22="Информатика/Английский","6",IF(K22="Английский/Информатика","7",IF(K22="Окружающий мир","6",IF(K22="Информатика","6",IF(K22="Литературное чтение","5",IF(K22="ОРКСЭ","4",IF(K22="ИЗО","3",IF(K22="Музыка","3",IF(K22="Технология","2",IF(K22="Физическая культура","1",))))))))))))))</f>
        <v>3</v>
      </c>
      <c r="M22" s="441"/>
      <c r="N22" s="434"/>
      <c r="O22" s="437"/>
      <c r="P22" s="449">
        <f>IF(O22="Математика","8",IF(O22="Русский язык","7",IF(O22="Английский","7",IF(O22="Английский/Английский","7",IF(O22="Информатика/Английский","6",IF(O22="Английский/Информатика","7",IF(O22="Окружающий мир","6",IF(O22="Информатика","6",IF(O22="Литературное чтение","5",IF(O22="ОРКСЭ","4",IF(O22="ИЗО","3",IF(O22="Музыка","3",IF(O22="Технология","2",IF(O22="Физическая культура","1",))))))))))))))</f>
        <v>0</v>
      </c>
      <c r="S22" s="264"/>
      <c r="T22" s="137"/>
    </row>
    <row r="23" spans="1:20" s="4" customFormat="1" ht="7.5" customHeight="1" thickBot="1" x14ac:dyDescent="0.2">
      <c r="A23" s="522"/>
      <c r="B23" s="157"/>
      <c r="C23" s="438"/>
      <c r="D23" s="439">
        <f>D18+D19+D20+D21+D22</f>
        <v>23</v>
      </c>
      <c r="E23" s="439"/>
      <c r="F23" s="439">
        <f>F18+F19+F20+F21+F22</f>
        <v>23</v>
      </c>
      <c r="G23" s="439"/>
      <c r="H23" s="439">
        <f>H18+H19+H20+H21+H22</f>
        <v>21</v>
      </c>
      <c r="I23" s="439"/>
      <c r="J23" s="439">
        <f>J18+J19+J20+J21</f>
        <v>24</v>
      </c>
      <c r="K23" s="439"/>
      <c r="L23" s="439">
        <f>L18+L19+L20+L21+L22</f>
        <v>20</v>
      </c>
      <c r="M23" s="439"/>
      <c r="N23" s="445">
        <f>N18+J19+N20+N21+N22+N19</f>
        <v>29</v>
      </c>
      <c r="O23" s="440"/>
      <c r="P23" s="447">
        <f>P18+P19+P20+P21</f>
        <v>15</v>
      </c>
      <c r="S23" s="263"/>
      <c r="T23" s="43"/>
    </row>
    <row r="24" spans="1:20" s="4" customFormat="1" ht="15.75" x14ac:dyDescent="0.2">
      <c r="A24" s="529" t="s">
        <v>12</v>
      </c>
      <c r="B24" s="154">
        <v>1</v>
      </c>
      <c r="C24" s="249" t="s">
        <v>3</v>
      </c>
      <c r="D24" s="446" t="str">
        <f t="shared" ref="D24" si="11">IF(C24="Математика","8",IF(C24="Русский язык","7",IF(C24="Английский","7",IF(C24="Английский/Английский","7",IF(C24="Информатика/Английский","6",IF(C24="Английский/Информатика","7",IF(C24="Окружающий мир","6",IF(C24="Информатика","6",IF(C24="Литературное чтение","5",IF(C24="ОРКСЭ","4",IF(C24="ИЗО","3",IF(C24="Музыка","3",IF(C24="Технология","2",IF(C24="Физическая культура","1",))))))))))))))</f>
        <v>1</v>
      </c>
      <c r="E24" s="249" t="s">
        <v>1</v>
      </c>
      <c r="F24" s="433" t="str">
        <f>IF(E24="Математика","8",IF(E24="Русский язык","7",IF(E24="Английский","7",IF(E24="Английский/Английский","7",IF(E24="Информатика/Английский","6",IF(E24="Английский/Информатика","7",IF(E24="Окружающий мир","6",IF(E24="Информатика","6",IF(E24="Литературное чтение","5",IF(E24="ОРКСЭ","4",IF(E24="ИЗО","3",IF(E24="Музыка","3",IF(E24="Технология","2",IF(E24="Физическая культура","1",))))))))))))))</f>
        <v>5</v>
      </c>
      <c r="G24" s="451" t="s">
        <v>4</v>
      </c>
      <c r="H24" s="433" t="str">
        <f>IF(G24="Математика","8",IF(G24="Русский язык","7",IF(G24="Английский","7",IF(G24="Английский/Английский","7",IF(G24="Информатика/Английский","6",IF(G24="Английский/Информатика","7",IF(G24="Окружающий мир","6",IF(G24="Информатика","6",IF(G24="Литературное чтение","5",IF(G24="ОРКСЭ","4",IF(G24="ИЗО","3",IF(G24="Музыка","3",IF(G24="Технология","2",IF(G24="Физическая культура","1",))))))))))))))</f>
        <v>3</v>
      </c>
      <c r="I24" s="451" t="s">
        <v>91</v>
      </c>
      <c r="J24" s="433">
        <f>IF(I24="Математика","8",IF(I24="Русский язык","7",IF(I24="Английский","7",IF(I24="Английский/Английский","7",IF(I24="Информатика/Английский","6",IF(I24="Английский/Информатика","7",IF(I24="Окружающий мир","6",IF(I24="Информатика","6",IF(I24="Литературное чтение","5",IF(I24="ОРКСЭ","4",IF(I24="ИЗО","3",IF(I24="Музыка","3",IF(I24="Технология","2",IF(I24="Физическая культура","1",))))))))))))))</f>
        <v>0</v>
      </c>
      <c r="K24" s="451" t="s">
        <v>91</v>
      </c>
      <c r="L24" s="433">
        <f>IF(K24="Математика","8",IF(K24="Русский язык","7",IF(K24="Английский","7",IF(K24="Английский/Английский","7",IF(K24="Информатика/Английский","6",IF(K24="Английский/Информатика","7",IF(K24="Окружающий мир","6",IF(K24="Информатика","6",IF(K24="Литературное чтение","5",IF(K24="ОРКСЭ","4",IF(K24="ИЗО","3",IF(K24="Музыка","3",IF(K24="Технология","2",IF(K24="Физическая культура","1",))))))))))))))</f>
        <v>0</v>
      </c>
      <c r="M24" s="457" t="s">
        <v>6</v>
      </c>
      <c r="N24" s="433" t="str">
        <f>IF(M24="Математика","8",IF(M24="Русский язык","7",IF(M24="Английский","7",IF(M24="Английский/Английский","7",IF(M24="Информатика/Английский","6",IF(M24="Английский/Информатика","7",IF(M24="Окружающий мир","6",IF(M24="Информатика","6",IF(M24="Литературное чтение","5",IF(M24="ОРКСЭ","4",IF(M24="ИЗО","3",IF(M24="Музыка","3",IF(M24="Технология","2",IF(M24="Физическая культура","1",))))))))))))))</f>
        <v>8</v>
      </c>
      <c r="O24" s="458" t="s">
        <v>6</v>
      </c>
      <c r="P24" s="191" t="str">
        <f>IF(O24="Математика","8",IF(O24="Русский язык","7",IF(O24="Английский","7",IF(O24="Английский/Английский","7",IF(O24="Информатика/Английский","6",IF(O24="Английский/Информатика","7",IF(O24="Окружающий мир","6",IF(O24="Информатика","6",IF(O24="Литературное чтение","5",IF(O24="ОРКСЭ","4",IF(O24="ИЗО","3",IF(O24="Музыка","3",IF(O24="Технология","2",IF(O24="Физическая культура","1",))))))))))))))</f>
        <v>8</v>
      </c>
      <c r="R24" s="42"/>
      <c r="S24" s="261"/>
      <c r="T24" s="136"/>
    </row>
    <row r="25" spans="1:20" s="42" customFormat="1" ht="15.75" x14ac:dyDescent="0.25">
      <c r="A25" s="530"/>
      <c r="B25" s="51">
        <v>2</v>
      </c>
      <c r="C25" s="423" t="s">
        <v>5</v>
      </c>
      <c r="D25" s="433" t="str">
        <f>IF(C25="Математика","8",IF(C25="Русский язык","7",IF(C25="Английский","7",IF(C25="Английский/Английский","7",IF(C25="Информатика/Английский","6",IF(C25="Английский/Информатика","7",IF(C25="Окружающий мир","6",IF(C25="Информатика","6",IF(C25="Литературное чтение","5",IF(C25="ОРКСЭ","4",IF(C25="ИЗО","3",IF(C25="Музыка","3",IF(C25="Технология","2",IF(C25="Физическая культура","1",))))))))))))))</f>
        <v>7</v>
      </c>
      <c r="E25" s="423" t="s">
        <v>5</v>
      </c>
      <c r="F25" s="433" t="str">
        <f>IF(E25="Математика","8",IF(E25="Русский язык","7",IF(E25="Английский","7",IF(E25="Английский/Английский","7",IF(E25="Информатика/Английский","6",IF(E25="Английский/Информатика","7",IF(E25="Окружающий мир","6",IF(E25="Информатика","6",IF(E25="Литературное чтение","5",IF(E25="ОРКСЭ","4",IF(E25="ИЗО","3",IF(E25="Музыка","3",IF(E25="Технология","2",IF(E25="Физическая культура","1",))))))))))))))</f>
        <v>7</v>
      </c>
      <c r="G25" s="423" t="s">
        <v>5</v>
      </c>
      <c r="H25" s="433" t="str">
        <f>IF(G25="Математика","8",IF(G25="Русский язык","7",IF(G25="Английский","7",IF(G25="Английский/Английский","7",IF(G25="Информатика/Английский","6",IF(G25="Английский/Информатика","7",IF(G25="Окружающий мир","6",IF(G25="Информатика","6",IF(G25="Литературное чтение","5",IF(G25="ОРКСЭ","4",IF(G25="ИЗО","3",IF(G25="Музыка","3",IF(G25="Технология","2",IF(G25="Физическая культура","1",))))))))))))))</f>
        <v>7</v>
      </c>
      <c r="I25" s="423" t="s">
        <v>5</v>
      </c>
      <c r="J25" s="433" t="str">
        <f>IF(I25="Математика","8",IF(I25="Русский язык","7",IF(I25="Английский","7",IF(I25="Английский/Английский","7",IF(I25="Информатика/Английский","6",IF(I25="Английский/Информатика","7",IF(I25="Окружающий мир","6",IF(I25="Информатика","6",IF(I25="Литературное чтение","5",IF(I25="ОРКСЭ","4",IF(I25="ИЗО","3",IF(I25="Музыка","3",IF(I25="Технология","2",IF(I25="Физическая культура","1",))))))))))))))</f>
        <v>7</v>
      </c>
      <c r="K25" s="139" t="s">
        <v>1</v>
      </c>
      <c r="L25" s="433" t="str">
        <f>IF(K25="Математика","8",IF(K25="Русский язык","7",IF(K25="Английский","7",IF(K25="Английский/Английский","7",IF(K25="Информатика/Английский","6",IF(K25="Английский/Информатика","7",IF(K25="Окружающий мир","6",IF(K25="Информатика","6",IF(K25="Литературное чтение","5",IF(K25="ОРКСЭ","4",IF(K25="ИЗО","3",IF(K25="Музыка","3",IF(K25="Технология","2",IF(K25="Физическая культура","1",))))))))))))))</f>
        <v>5</v>
      </c>
      <c r="M25" s="139" t="s">
        <v>3</v>
      </c>
      <c r="N25" s="434" t="str">
        <f t="shared" ref="N25" si="12">IF(M25="Математика","8",IF(M25="Русский язык","7",IF(M25="Английский","7",IF(M25="Английский/Английский","7",IF(M25="Информатика/Английский","6",IF(M25="Английский/Информатика","7",IF(M25="Окружающий мир","6",IF(M25="Информатика","6",IF(M25="Литературное чтение","5",IF(M25="ОРКСЭ","4",IF(M25="ИЗО","3",IF(M25="Музыка","3",IF(M25="Технология","2",IF(M25="Физическая культура","1",))))))))))))))</f>
        <v>1</v>
      </c>
      <c r="O25" s="437" t="s">
        <v>3</v>
      </c>
      <c r="P25" s="448" t="str">
        <f t="shared" ref="P25" si="13">IF(O25="Математика","8",IF(O25="Русский язык","7",IF(O25="Английский","7",IF(O25="Английский/Английский","7",IF(O25="Информатика/Английский","6",IF(O25="Английский/Информатика","7",IF(O25="Окружающий мир","6",IF(O25="Информатика","6",IF(O25="Литературное чтение","5",IF(O25="ОРКСЭ","4",IF(O25="ИЗО","3",IF(O25="Музыка","3",IF(O25="Технология","2",IF(O25="Физическая культура","1",))))))))))))))</f>
        <v>1</v>
      </c>
      <c r="S25" s="260"/>
      <c r="T25" s="135"/>
    </row>
    <row r="26" spans="1:20" s="42" customFormat="1" ht="15.75" x14ac:dyDescent="0.2">
      <c r="A26" s="530"/>
      <c r="B26" s="51">
        <v>3</v>
      </c>
      <c r="C26" s="139" t="s">
        <v>1</v>
      </c>
      <c r="D26" s="433" t="str">
        <f>IF(C26="Математика","8",IF(C26="Русский язык","7",IF(C26="Английский","7",IF(C26="Английский/Английский","7",IF(C26="Информатика/Английский","6",IF(C26="Английский/Информатика","7",IF(C26="Окружающий мир","6",IF(C26="Информатика","6",IF(C26="Литературное чтение","5",IF(C26="ОРКСЭ","4",IF(C26="ИЗО","3",IF(C26="Музыка","3",IF(C26="Технология","2",IF(C26="Физическая культура","1",))))))))))))))</f>
        <v>5</v>
      </c>
      <c r="E26" s="139" t="s">
        <v>3</v>
      </c>
      <c r="F26" s="434" t="str">
        <f t="shared" ref="F26" si="14">IF(E26="Математика","8",IF(E26="Русский язык","7",IF(E26="Английский","7",IF(E26="Английский/Английский","7",IF(E26="Информатика/Английский","6",IF(E26="Английский/Информатика","7",IF(E26="Окружающий мир","6",IF(E26="Информатика","6",IF(E26="Литературное чтение","5",IF(E26="ОРКСЭ","4",IF(E26="ИЗО","3",IF(E26="Музыка","3",IF(E26="Технология","2",IF(E26="Физическая культура","1",))))))))))))))</f>
        <v>1</v>
      </c>
      <c r="G26" s="425" t="s">
        <v>6</v>
      </c>
      <c r="H26" s="433" t="str">
        <f>IF(G26="Математика","8",IF(G26="Русский язык","7",IF(G26="Английский","7",IF(G26="Английский/Английский","7",IF(G26="Информатика/Английский","6",IF(G26="Английский/Информатика","7",IF(G26="Окружающий мир","6",IF(G26="Информатика","6",IF(G26="Литературное чтение","5",IF(G26="ОРКСЭ","4",IF(G26="ИЗО","3",IF(G26="Музыка","3",IF(G26="Технология","2",IF(G26="Физическая культура","1",))))))))))))))</f>
        <v>8</v>
      </c>
      <c r="I26" s="139" t="s">
        <v>3</v>
      </c>
      <c r="J26" s="434" t="str">
        <f t="shared" ref="J26" si="15">IF(I26="Математика","8",IF(I26="Русский язык","7",IF(I26="Английский","7",IF(I26="Английский/Английский","7",IF(I26="Информатика/Английский","6",IF(I26="Английский/Информатика","7",IF(I26="Окружающий мир","6",IF(I26="Информатика","6",IF(I26="Литературное чтение","5",IF(I26="ОРКСЭ","4",IF(I26="ИЗО","3",IF(I26="Музыка","3",IF(I26="Технология","2",IF(I26="Физическая культура","1",))))))))))))))</f>
        <v>1</v>
      </c>
      <c r="K26" s="423" t="s">
        <v>5</v>
      </c>
      <c r="L26" s="433" t="str">
        <f>IF(K26="Математика","8",IF(K26="Русский язык","7",IF(K26="Английский","7",IF(K26="Английский/Английский","7",IF(K26="Информатика/Английский","6",IF(K26="Английский/Информатика","7",IF(K26="Окружающий мир","6",IF(K26="Информатика","6",IF(K26="Литературное чтение","5",IF(K26="ОРКСЭ","4",IF(K26="ИЗО","3",IF(K26="Музыка","3",IF(K26="Технология","2",IF(K26="Физическая культура","1",))))))))))))))</f>
        <v>7</v>
      </c>
      <c r="M26" s="139" t="s">
        <v>1</v>
      </c>
      <c r="N26" s="433" t="str">
        <f>IF(M26="Математика","8",IF(M26="Русский язык","7",IF(M26="Английский","7",IF(M26="Английский/Английский","7",IF(M26="Информатика/Английский","6",IF(M26="Английский/Информатика","7",IF(M26="Окружающий мир","6",IF(M26="Информатика","6",IF(M26="Литературное чтение","5",IF(M26="ОРКСЭ","4",IF(M26="ИЗО","3",IF(M26="Музыка","3",IF(M26="Технология","2",IF(M26="Физическая культура","1",))))))))))))))</f>
        <v>5</v>
      </c>
      <c r="O26" s="437" t="s">
        <v>2</v>
      </c>
      <c r="P26" s="191" t="str">
        <f>IF(O26="Математика","8",IF(O26="Русский язык","7",IF(O26="Английский","7",IF(O26="Английский/Английский","7",IF(O26="Информатика/Английский","6",IF(O26="Английский/Информатика","7",IF(O26="Окружающий мир","6",IF(O26="Информатика","6",IF(O26="Литературное чтение","5",IF(O26="ОРКСЭ","4",IF(O26="ИЗО","3",IF(O26="Музыка","3",IF(O26="Технология","2",IF(O26="Физическая культура","1",))))))))))))))</f>
        <v>6</v>
      </c>
      <c r="S26" s="252"/>
      <c r="T26" s="135"/>
    </row>
    <row r="27" spans="1:20" s="42" customFormat="1" ht="15.75" x14ac:dyDescent="0.2">
      <c r="A27" s="530"/>
      <c r="B27" s="51">
        <v>4</v>
      </c>
      <c r="C27" s="423" t="s">
        <v>91</v>
      </c>
      <c r="D27" s="433">
        <f>IF(C27="Математика","8",IF(C27="Русский язык","7",IF(C27="Английский","7",IF(C27="Английский/Английский","7",IF(C27="Информатика/Английский","6",IF(C27="Английский/Информатика","7",IF(C27="Окружающий мир","6",IF(C27="Информатика","6",IF(C27="Литературное чтение","5",IF(C27="ОРКСЭ","4",IF(C27="ИЗО","3",IF(C27="Музыка","3",IF(C27="Технология","2",IF(C27="Физическая культура","1",))))))))))))))</f>
        <v>0</v>
      </c>
      <c r="E27" s="139" t="s">
        <v>2</v>
      </c>
      <c r="F27" s="433" t="str">
        <f>IF(E27="Математика","8",IF(E27="Русский язык","7",IF(E27="Английский","7",IF(E27="Английский/Английский","7",IF(E27="Информатика/Английский","6",IF(E27="Английский/Информатика","7",IF(E27="Окружающий мир","6",IF(E27="Информатика","6",IF(E27="Литературное чтение","5",IF(E27="ОРКСЭ","4",IF(E27="ИЗО","3",IF(E27="Музыка","3",IF(E27="Технология","2",IF(E27="Физическая культура","1",))))))))))))))</f>
        <v>6</v>
      </c>
      <c r="G27" s="139" t="s">
        <v>1</v>
      </c>
      <c r="H27" s="433" t="str">
        <f>IF(G27="Математика","8",IF(G27="Русский язык","7",IF(G27="Английский","7",IF(G27="Английский/Английский","7",IF(G27="Информатика/Английский","6",IF(G27="Английский/Информатика","7",IF(G27="Окружающий мир","6",IF(G27="Информатика","6",IF(G27="Литературное чтение","5",IF(G27="ОРКСЭ","4",IF(G27="ИЗО","3",IF(G27="Музыка","3",IF(G27="Технология","2",IF(G27="Физическая культура","1",))))))))))))))</f>
        <v>5</v>
      </c>
      <c r="I27" s="139" t="s">
        <v>1</v>
      </c>
      <c r="J27" s="433" t="str">
        <f>IF(I27="Математика","8",IF(I27="Русский язык","7",IF(I27="Английский","7",IF(I27="Английский/Английский","7",IF(I27="Информатика/Английский","6",IF(I27="Английский/Информатика","7",IF(I27="Окружающий мир","6",IF(I27="Информатика","6",IF(I27="Литературное чтение","5",IF(I27="ОРКСЭ","4",IF(I27="ИЗО","3",IF(I27="Музыка","3",IF(I27="Технология","2",IF(I27="Физическая культура","1",))))))))))))))</f>
        <v>5</v>
      </c>
      <c r="K27" s="425" t="s">
        <v>6</v>
      </c>
      <c r="L27" s="433" t="str">
        <f>IF(K27="Математика","8",IF(K27="Русский язык","7",IF(K27="Английский","7",IF(K27="Английский/Английский","7",IF(K27="Информатика/Английский","6",IF(K27="Английский/Информатика","7",IF(K27="Окружающий мир","6",IF(K27="Информатика","6",IF(K27="Литературное чтение","5",IF(K27="ОРКСЭ","4",IF(K27="ИЗО","3",IF(K27="Музыка","3",IF(K27="Технология","2",IF(K27="Физическая культура","1",))))))))))))))</f>
        <v>8</v>
      </c>
      <c r="M27" s="423" t="s">
        <v>5</v>
      </c>
      <c r="N27" s="433" t="str">
        <f>IF(M27="Математика","8",IF(M27="Русский язык","7",IF(M27="Английский","7",IF(M27="Английский/Английский","7",IF(M27="Информатика/Английский","6",IF(M27="Английский/Информатика","7",IF(M27="Окружающий мир","6",IF(M27="Информатика","6",IF(M27="Литературное чтение","5",IF(M27="ОРКСЭ","4",IF(M27="ИЗО","3",IF(M27="Музыка","3",IF(M27="Технология","2",IF(M27="Физическая культура","1",))))))))))))))</f>
        <v>7</v>
      </c>
      <c r="O27" s="436" t="s">
        <v>5</v>
      </c>
      <c r="P27" s="191" t="str">
        <f>IF(O27="Математика","8",IF(O27="Русский язык","7",IF(O27="Английский","7",IF(O27="Английский/Английский","7",IF(O27="Информатика/Английский","6",IF(O27="Английский/Информатика","7",IF(O27="Окружающий мир","6",IF(O27="Информатика","6",IF(O27="Литературное чтение","5",IF(O27="ОРКСЭ","4",IF(O27="ИЗО","3",IF(O27="Музыка","3",IF(O27="Технология","2",IF(O27="Физическая культура","1",))))))))))))))</f>
        <v>7</v>
      </c>
      <c r="S27" s="262"/>
      <c r="T27" s="135"/>
    </row>
    <row r="28" spans="1:20" s="42" customFormat="1" ht="15.75" x14ac:dyDescent="0.2">
      <c r="A28" s="530"/>
      <c r="B28" s="52">
        <v>5</v>
      </c>
      <c r="C28" s="139" t="s">
        <v>8</v>
      </c>
      <c r="D28" s="433" t="str">
        <f>IF(C28="Математика","8",IF(C28="Русский язык","7",IF(C28="Английский","7",IF(C28="Английский/Английский","7",IF(C28="Информатика/Английский","6",IF(C28="Английский/Информатика","7",IF(C28="Окружающий мир","6",IF(C28="Информатика","6",IF(C28="Литературное чтение","5",IF(C28="ОРКСЭ","4",IF(C28="ИЗО","3",IF(C28="Музыка","3",IF(C28="Технология","2",IF(C28="Физическая культура","1",))))))))))))))</f>
        <v>3</v>
      </c>
      <c r="E28" s="423" t="s">
        <v>9</v>
      </c>
      <c r="F28" s="433" t="str">
        <f>IF(E28="Математика","8",IF(E28="Русский язык","7",IF(E28="Английский","7",IF(E28="Английский/Английский","7",IF(E28="Информатика/Английский","6",IF(E28="Английский/Информатика","7",IF(E28="Окружающий мир","6",IF(E28="Информатика","6",IF(E28="Литературное чтение","5",IF(E28="ОРКСЭ","4",IF(E28="ИЗО","3",IF(E28="Музыка","3",IF(E28="Технология","2",IF(E28="Физическая культура","1",))))))))))))))</f>
        <v>2</v>
      </c>
      <c r="G28" s="139"/>
      <c r="H28" s="444"/>
      <c r="I28" s="433"/>
      <c r="J28" s="433"/>
      <c r="K28" s="425"/>
      <c r="L28" s="444"/>
      <c r="M28" s="139"/>
      <c r="N28" s="433"/>
      <c r="O28" s="437" t="s">
        <v>1</v>
      </c>
      <c r="P28" s="191" t="str">
        <f>IF(O28="Математика","8",IF(O28="Русский язык","7",IF(O28="Английский","7",IF(O28="Английский/Английский","7",IF(O28="Информатика/Английский","6",IF(O28="Английский/Информатика","7",IF(O28="Окружающий мир","6",IF(O28="Информатика","6",IF(O28="Литературное чтение","5",IF(O28="ОРКСЭ","4",IF(O28="ИЗО","3",IF(O28="Музыка","3",IF(O28="Технология","2",IF(O28="Физическая культура","1",))))))))))))))</f>
        <v>5</v>
      </c>
      <c r="S28" s="259"/>
      <c r="T28" s="135"/>
    </row>
    <row r="29" spans="1:20" s="4" customFormat="1" ht="6.75" customHeight="1" thickBot="1" x14ac:dyDescent="0.2">
      <c r="A29" s="541"/>
      <c r="B29" s="157"/>
      <c r="C29" s="438"/>
      <c r="D29" s="439">
        <f>D24+D25+D26+D27+D28</f>
        <v>16</v>
      </c>
      <c r="E29" s="439"/>
      <c r="F29" s="439">
        <f>F24+F25+F26+F27+F28</f>
        <v>21</v>
      </c>
      <c r="G29" s="439"/>
      <c r="H29" s="439">
        <f>H24+H25+H26+H27+H28</f>
        <v>23</v>
      </c>
      <c r="I29" s="439"/>
      <c r="J29" s="439">
        <f>J24+J25+J26+J27+J6</f>
        <v>15</v>
      </c>
      <c r="K29" s="439"/>
      <c r="L29" s="439">
        <f>L24+L25+L26+L27+L28</f>
        <v>20</v>
      </c>
      <c r="M29" s="439"/>
      <c r="N29" s="445">
        <f>N24+N25+N26+N27+N28</f>
        <v>21</v>
      </c>
      <c r="O29" s="440"/>
      <c r="P29" s="450">
        <f>P24+P25+P26+P27</f>
        <v>22</v>
      </c>
      <c r="S29" s="263"/>
      <c r="T29" s="258"/>
    </row>
    <row r="30" spans="1:20" s="42" customFormat="1" ht="15.75" x14ac:dyDescent="0.2">
      <c r="A30" s="520" t="s">
        <v>13</v>
      </c>
      <c r="B30" s="155">
        <v>1</v>
      </c>
      <c r="C30" s="428" t="s">
        <v>2</v>
      </c>
      <c r="D30" s="431" t="str">
        <f>IF(C30="Математика","8",IF(C30="Русский язык","7",IF(C30="Английский","7",IF(C30="Английский/Английский","7",IF(C30="Информатика/Английский","6",IF(C30="Английский/Информатика","7",IF(C30="Окружающий мир","6",IF(C30="Информатика","6",IF(C30="Литературное чтение","5",IF(C30="ОРКСЭ","4",IF(C30="ИЗО","3",IF(C30="Музыка","3",IF(C30="Технология","2",IF(C30="Физическая культура","1",))))))))))))))</f>
        <v>6</v>
      </c>
      <c r="E30" s="430" t="s">
        <v>5</v>
      </c>
      <c r="F30" s="431" t="str">
        <f>IF(E30="Математика","8",IF(E30="Русский язык","7",IF(E30="Английский","7",IF(E30="Английский/Английский","7",IF(E30="Информатика/Английский","6",IF(E30="Английский/Информатика","7",IF(E30="Окружающий мир","6",IF(E30="Информатика","6",IF(E30="Литературное чтение","5",IF(E30="ОРКСЭ","4",IF(E30="ИЗО","3",IF(E30="Музыка","3",IF(E30="Технология","2",IF(E30="Физическая культура","1",))))))))))))))</f>
        <v>7</v>
      </c>
      <c r="G30" s="428" t="s">
        <v>2</v>
      </c>
      <c r="H30" s="431" t="str">
        <f>IF(G30="Математика","8",IF(G30="Русский язык","7",IF(G30="Английский","7",IF(G30="Английский/Английский","7",IF(G30="Информатика/Английский","6",IF(G30="Английский/Информатика","7",IF(G30="Окружающий мир","6",IF(G30="Информатика","6",IF(G30="Литературное чтение","5",IF(G30="ОРКСЭ","4",IF(G30="ИЗО","3",IF(G30="Музыка","3",IF(G30="Технология","2",IF(G30="Физическая культура","1",))))))))))))))</f>
        <v>6</v>
      </c>
      <c r="I30" s="428" t="s">
        <v>3</v>
      </c>
      <c r="J30" s="431" t="e">
        <f>IF(#REF!="Математика","8",IF(#REF!="Русский язык","7",IF(#REF!="Английский","7",IF(#REF!="Английский/Английский","7",IF(#REF!="Информатика/Английский","6",IF(#REF!="Английский/Информатика","7",IF(#REF!="Окружающий мир","6",IF(#REF!="Информатика","6",IF(#REF!="Литературное чтение","5",IF(#REF!="ОРКСЭ","4",IF(#REF!="ИЗО","3",IF(#REF!="Музыка","3",IF(#REF!="Технология","2",IF(#REF!="Физическая культура","1",))))))))))))))</f>
        <v>#REF!</v>
      </c>
      <c r="K30" s="428" t="s">
        <v>2</v>
      </c>
      <c r="L30" s="431" t="str">
        <f>IF(K30="Математика","8",IF(K30="Русский язык","7",IF(K30="Английский","7",IF(K30="Английский/Английский","7",IF(K30="Информатика/Английский","6",IF(K30="Английский/Информатика","7",IF(K30="Окружающий мир","6",IF(K30="Информатика","6",IF(K30="Литературное чтение","5",IF(K30="ОРКСЭ","4",IF(K30="ИЗО","3",IF(K30="Музыка","3",IF(K30="Технология","2",IF(K30="Физическая культура","1",))))))))))))))</f>
        <v>6</v>
      </c>
      <c r="M30" s="430" t="s">
        <v>91</v>
      </c>
      <c r="N30" s="431">
        <f>IF(M30="Математика","8",IF(M30="Русский язык","7",IF(M30="Английский","7",IF(M30="Английский/Английский","7",IF(M30="Информатика/Английский","6",IF(M30="Английский/Информатика","7",IF(M30="Окружающий мир","6",IF(M30="Информатика","6",IF(M30="Литературное чтение","5",IF(M30="ОРКСЭ","4",IF(M30="ИЗО","3",IF(M30="Музыка","3",IF(M30="Технология","2",IF(M30="Физическая культура","1",))))))))))))))</f>
        <v>0</v>
      </c>
      <c r="O30" s="443" t="s">
        <v>6</v>
      </c>
      <c r="P30" s="191" t="str">
        <f>IF(O30="Математика","8",IF(O30="Русский язык","7",IF(O30="Английский","7",IF(O30="Английский/Английский","7",IF(O30="Информатика/Английский","6",IF(O30="Английский/Информатика","7",IF(O30="Окружающий мир","6",IF(O30="Информатика","6",IF(O30="Литературное чтение","5",IF(O30="ОРКСЭ","4",IF(O30="ИЗО","3",IF(O30="Музыка","3",IF(O30="Технология","2",IF(O30="Физическая культура","1",))))))))))))))</f>
        <v>8</v>
      </c>
      <c r="S30" s="256"/>
      <c r="T30" s="135"/>
    </row>
    <row r="31" spans="1:20" s="42" customFormat="1" ht="15.75" x14ac:dyDescent="0.2">
      <c r="A31" s="521"/>
      <c r="B31" s="51">
        <v>2</v>
      </c>
      <c r="C31" s="425" t="s">
        <v>6</v>
      </c>
      <c r="D31" s="433" t="str">
        <f>IF(C31="Математика","8",IF(C31="Русский язык","7",IF(C31="Английский","7",IF(C31="Английский/Английский","7",IF(C31="Информатика/Английский","6",IF(C31="Английский/Информатика","7",IF(C31="Окружающий мир","6",IF(C31="Информатика","6",IF(C31="Литературное чтение","5",IF(C31="ОРКСЭ","4",IF(C31="ИЗО","3",IF(C31="Музыка","3",IF(C31="Технология","2",IF(C31="Физическая культура","1",))))))))))))))</f>
        <v>8</v>
      </c>
      <c r="E31" s="139" t="s">
        <v>3</v>
      </c>
      <c r="F31" s="433" t="str">
        <f t="shared" ref="F31" si="16">IF(E31="Математика","8",IF(E31="Русский язык","7",IF(E31="Английский","7",IF(E31="Английский/Английский","7",IF(E31="Информатика/Английский","6",IF(E31="Английский/Информатика","7",IF(E31="Окружающий мир","6",IF(E31="Информатика","6",IF(E31="Литературное чтение","5",IF(E31="ОРКСЭ","4",IF(E31="ИЗО","3",IF(E31="Музыка","3",IF(E31="Технология","2",IF(E31="Физическая культура","1",))))))))))))))</f>
        <v>1</v>
      </c>
      <c r="G31" s="425" t="s">
        <v>6</v>
      </c>
      <c r="H31" s="433" t="str">
        <f>IF(G31="Математика","8",IF(G31="Русский язык","7",IF(G31="Английский","7",IF(G31="Английский/Английский","7",IF(G31="Информатика/Английский","6",IF(G31="Английский/Информатика","7",IF(G31="Окружающий мир","6",IF(G31="Информатика","6",IF(G31="Литературное чтение","5",IF(G31="ОРКСЭ","4",IF(G31="ИЗО","3",IF(G31="Музыка","3",IF(G31="Технология","2",IF(G31="Физическая культура","1",))))))))))))))</f>
        <v>8</v>
      </c>
      <c r="I31" s="249" t="s">
        <v>2</v>
      </c>
      <c r="J31" s="434" t="str">
        <f>IF(I30="Математика","8",IF(I30="Русский язык","7",IF(I30="Английский","7",IF(I30="Английский/Английский","7",IF(I30="Информатика/Английский","6",IF(I30="Английский/Информатика","7",IF(I30="Окружающий мир","6",IF(I30="Информатика","6",IF(I30="Литературное чтение","5",IF(I30="ОРКСЭ","4",IF(I30="ИЗО","3",IF(I30="Музыка","3",IF(I30="Технология","2",IF(I30="Физическая культура","1",))))))))))))))</f>
        <v>1</v>
      </c>
      <c r="K31" s="423" t="s">
        <v>5</v>
      </c>
      <c r="L31" s="433" t="str">
        <f>IF(K31="Математика","8",IF(K31="Русский язык","7",IF(K31="Английский","7",IF(K31="Английский/Английский","7",IF(K31="Информатика/Английский","6",IF(K31="Английский/Информатика","7",IF(K31="Окружающий мир","6",IF(K31="Информатика","6",IF(K31="Литературное чтение","5",IF(K31="ОРКСЭ","4",IF(K31="ИЗО","3",IF(K31="Музыка","3",IF(K31="Технология","2",IF(K31="Физическая культура","1",))))))))))))))</f>
        <v>7</v>
      </c>
      <c r="M31" s="423" t="s">
        <v>4</v>
      </c>
      <c r="N31" s="433" t="str">
        <f>IF(M31="Математика","8",IF(M31="Русский язык","7",IF(M31="Английский","7",IF(M31="Английский/Английский","7",IF(M31="Информатика/Английский","6",IF(M31="Английский/Информатика","7",IF(M31="Окружающий мир","6",IF(M31="Информатика","6",IF(M31="Литературное чтение","5",IF(M31="ОРКСЭ","4",IF(M31="ИЗО","3",IF(M31="Музыка","3",IF(M31="Технология","2",IF(M31="Физическая культура","1",))))))))))))))</f>
        <v>3</v>
      </c>
      <c r="O31" s="436" t="s">
        <v>91</v>
      </c>
      <c r="P31" s="191">
        <f>IF(O31="Математика","8",IF(O31="Русский язык","7",IF(O31="Английский","7",IF(O31="Английский/Английский","7",IF(O31="Информатика/Английский","6",IF(O31="Английский/Информатика","7",IF(O31="Окружающий мир","6",IF(O31="Информатика","6",IF(O31="Литературное чтение","5",IF(O31="ОРКСЭ","4",IF(O31="ИЗО","3",IF(O31="Музыка","3",IF(O31="Технология","2",IF(O31="Физическая культура","1",))))))))))))))</f>
        <v>0</v>
      </c>
      <c r="S31" s="260"/>
      <c r="T31" s="135"/>
    </row>
    <row r="32" spans="1:20" s="42" customFormat="1" ht="15.75" x14ac:dyDescent="0.2">
      <c r="A32" s="521"/>
      <c r="B32" s="51">
        <v>3</v>
      </c>
      <c r="C32" s="423" t="s">
        <v>5</v>
      </c>
      <c r="D32" s="433" t="str">
        <f>IF(C32="Математика","8",IF(C32="Русский язык","7",IF(C32="Английский","7",IF(C32="Английский/Английский","7",IF(C32="Информатика/Английский","6",IF(C32="Английский/Информатика","7",IF(C32="Окружающий мир","6",IF(C32="Информатика","6",IF(C32="Литературное чтение","5",IF(C32="ОРКСЭ","4",IF(C32="ИЗО","3",IF(C32="Музыка","3",IF(C32="Технология","2",IF(C32="Физическая культура","1",))))))))))))))</f>
        <v>7</v>
      </c>
      <c r="E32" s="423" t="s">
        <v>91</v>
      </c>
      <c r="F32" s="433">
        <f>IF(E32="Математика","8",IF(E32="Русский язык","7",IF(E32="Английский","7",IF(E32="Английский/Английский","7",IF(E32="Информатика/Английский","6",IF(E32="Английский/Информатика","7",IF(E32="Окружающий мир","6",IF(E32="Информатика","6",IF(E32="Литературное чтение","5",IF(E32="ОРКСЭ","4",IF(E32="ИЗО","3",IF(E32="Музыка","3",IF(E32="Технология","2",IF(E32="Физическая культура","1",))))))))))))))</f>
        <v>0</v>
      </c>
      <c r="G32" s="139" t="s">
        <v>3</v>
      </c>
      <c r="H32" s="433" t="str">
        <f t="shared" ref="H32" si="17">IF(G32="Математика","8",IF(G32="Русский язык","7",IF(G32="Английский","7",IF(G32="Английский/Английский","7",IF(G32="Информатика/Английский","6",IF(G32="Английский/Информатика","7",IF(G32="Окружающий мир","6",IF(G32="Информатика","6",IF(G32="Литературное чтение","5",IF(G32="ОРКСЭ","4",IF(G32="ИЗО","3",IF(G32="Музыка","3",IF(G32="Технология","2",IF(G32="Физическая культура","1",))))))))))))))</f>
        <v>1</v>
      </c>
      <c r="I32" s="423" t="s">
        <v>5</v>
      </c>
      <c r="J32" s="433" t="str">
        <f>IF(I32="Математика","8",IF(I32="Русский язык","7",IF(I32="Английский","7",IF(I32="Английский/Английский","7",IF(I32="Информатика/Английский","6",IF(I32="Английский/Информатика","7",IF(I32="Окружающий мир","6",IF(I32="Информатика","6",IF(I32="Литературное чтение","5",IF(I32="ОРКСЭ","4",IF(I32="ИЗО","3",IF(I32="Музыка","3",IF(I32="Технология","2",IF(I32="Физическая культура","1",))))))))))))))</f>
        <v>7</v>
      </c>
      <c r="K32" s="139" t="s">
        <v>3</v>
      </c>
      <c r="L32" s="434" t="str">
        <f t="shared" ref="L32" si="18">IF(K32="Математика","8",IF(K32="Русский язык","7",IF(K32="Английский","7",IF(K32="Английский/Английский","7",IF(K32="Информатика/Английский","6",IF(K32="Английский/Информатика","7",IF(K32="Окружающий мир","6",IF(K32="Информатика","6",IF(K32="Литературное чтение","5",IF(K32="ОРКСЭ","4",IF(K32="ИЗО","3",IF(K32="Музыка","3",IF(K32="Технология","2",IF(K32="Физическая культура","1",))))))))))))))</f>
        <v>1</v>
      </c>
      <c r="M32" s="423" t="s">
        <v>5</v>
      </c>
      <c r="N32" s="433" t="str">
        <f>IF(M32="Математика","8",IF(M32="Русский язык","7",IF(M32="Английский","7",IF(M32="Английский/Английский","7",IF(M32="Информатика/Английский","6",IF(M32="Английский/Информатика","7",IF(M32="Окружающий мир","6",IF(M32="Информатика","6",IF(M32="Литературное чтение","5",IF(M32="ОРКСЭ","4",IF(M32="ИЗО","3",IF(M32="Музыка","3",IF(M32="Технология","2",IF(M32="Физическая культура","1",))))))))))))))</f>
        <v>7</v>
      </c>
      <c r="O32" s="436" t="s">
        <v>4</v>
      </c>
      <c r="P32" s="191" t="str">
        <f>IF(O32="Математика","8",IF(O32="Русский язык","7",IF(O32="Английский","7",IF(O32="Английский/Английский","7",IF(O32="Информатика/Английский","6",IF(O32="Английский/Информатика","7",IF(O32="Окружающий мир","6",IF(O32="Информатика","6",IF(O32="Литературное чтение","5",IF(O32="ОРКСЭ","4",IF(O32="ИЗО","3",IF(O32="Музыка","3",IF(O32="Технология","2",IF(O32="Физическая культура","1",))))))))))))))</f>
        <v>3</v>
      </c>
      <c r="S32" s="255"/>
      <c r="T32" s="135"/>
    </row>
    <row r="33" spans="1:20" s="42" customFormat="1" ht="15.75" x14ac:dyDescent="0.2">
      <c r="A33" s="521"/>
      <c r="B33" s="51">
        <v>4</v>
      </c>
      <c r="C33" s="139" t="s">
        <v>1</v>
      </c>
      <c r="D33" s="433" t="str">
        <f>IF(C33="Математика","8",IF(C33="Русский язык","7",IF(C33="Английский","7",IF(C33="Английский/Английский","7",IF(C33="Информатика/Английский","6",IF(C33="Английский/Информатика","7",IF(C33="Окружающий мир","6",IF(C33="Информатика","6",IF(C33="Литературное чтение","5",IF(C33="ОРКСЭ","4",IF(C33="ИЗО","3",IF(C33="Музыка","3",IF(C33="Технология","2",IF(C33="Физическая культура","1",))))))))))))))</f>
        <v>5</v>
      </c>
      <c r="E33" s="425" t="s">
        <v>6</v>
      </c>
      <c r="F33" s="433" t="str">
        <f>IF(E33="Математика","8",IF(E33="Русский язык","7",IF(E33="Английский","7",IF(E33="Английский/Английский","7",IF(E33="Информатика/Английский","6",IF(E33="Английский/Информатика","7",IF(E33="Окружающий мир","6",IF(E33="Информатика","6",IF(E33="Литературное чтение","5",IF(E33="ОРКСЭ","4",IF(E33="ИЗО","3",IF(E33="Музыка","3",IF(E33="Технология","2",IF(E33="Физическая культура","1",))))))))))))))</f>
        <v>8</v>
      </c>
      <c r="G33" s="423" t="s">
        <v>91</v>
      </c>
      <c r="H33" s="433">
        <f>IF(G33="Математика","8",IF(G33="Русский язык","7",IF(G33="Английский","7",IF(G33="Английский/Английский","7",IF(G33="Информатика/Английский","6",IF(G33="Английский/Информатика","7",IF(G33="Окружающий мир","6",IF(G33="Информатика","6",IF(G33="Литературное чтение","5",IF(G33="ОРКСЭ","4",IF(G33="ИЗО","3",IF(G33="Музыка","3",IF(G33="Технология","2",IF(G33="Физическая культура","1",))))))))))))))</f>
        <v>0</v>
      </c>
      <c r="I33" s="425" t="s">
        <v>6</v>
      </c>
      <c r="J33" s="433" t="str">
        <f>IF(I33="Математика","8",IF(I33="Русский язык","7",IF(I33="Английский","7",IF(I33="Английский/Английский","7",IF(I33="Информатика/Английский","6",IF(I33="Английский/Информатика","7",IF(I33="Окружающий мир","6",IF(I33="Информатика","6",IF(I33="Литературное чтение","5",IF(I33="ОРКСЭ","4",IF(I33="ИЗО","3",IF(I33="Музыка","3",IF(I33="Технология","2",IF(I33="Физическая культура","1",))))))))))))))</f>
        <v>8</v>
      </c>
      <c r="K33" s="139" t="s">
        <v>1</v>
      </c>
      <c r="L33" s="433" t="str">
        <f>IF(K33="Математика","8",IF(K33="Русский язык","7",IF(K33="Английский","7",IF(K33="Английский/Английский","7",IF(K33="Информатика/Английский","6",IF(K33="Английский/Информатика","7",IF(K33="Окружающий мир","6",IF(K33="Информатика","6",IF(K33="Литературное чтение","5",IF(K33="ОРКСЭ","4",IF(K33="ИЗО","3",IF(K33="Музыка","3",IF(K33="Технология","2",IF(K33="Физическая культура","1",))))))))))))))</f>
        <v>5</v>
      </c>
      <c r="M33" s="139" t="s">
        <v>2</v>
      </c>
      <c r="N33" s="433" t="str">
        <f>IF(M33="Математика","8",IF(M33="Русский язык","7",IF(M33="Английский","7",IF(M33="Английский/Английский","7",IF(M33="Информатика/Английский","6",IF(M33="Английский/Информатика","7",IF(M33="Окружающий мир","6",IF(M33="Информатика","6",IF(M33="Литературное чтение","5",IF(M33="ОРКСЭ","4",IF(M33="ИЗО","3",IF(M33="Музыка","3",IF(M33="Технология","2",IF(M33="Физическая культура","1",))))))))))))))</f>
        <v>6</v>
      </c>
      <c r="O33" s="437" t="s">
        <v>1</v>
      </c>
      <c r="P33" s="191" t="str">
        <f>IF(O33="Математика","8",IF(O33="Русский язык","7",IF(O33="Английский","7",IF(O33="Английский/Английский","7",IF(O33="Информатика/Английский","6",IF(O33="Английский/Информатика","7",IF(O33="Окружающий мир","6",IF(O33="Информатика","6",IF(O33="Литературное чтение","5",IF(O33="ОРКСЭ","4",IF(O33="ИЗО","3",IF(O33="Музыка","3",IF(O33="Технология","2",IF(O33="Физическая культура","1",))))))))))))))</f>
        <v>5</v>
      </c>
      <c r="S33" s="261"/>
      <c r="T33" s="135"/>
    </row>
    <row r="34" spans="1:20" s="42" customFormat="1" x14ac:dyDescent="0.2">
      <c r="A34" s="521"/>
      <c r="B34" s="52">
        <v>5</v>
      </c>
      <c r="C34" s="139" t="s">
        <v>3</v>
      </c>
      <c r="D34" s="434" t="str">
        <f t="shared" ref="D34" si="19">IF(C34="Математика","8",IF(C34="Русский язык","7",IF(C34="Английский","7",IF(C34="Английский/Английский","7",IF(C34="Информатика/Английский","6",IF(C34="Английский/Информатика","7",IF(C34="Окружающий мир","6",IF(C34="Информатика","6",IF(C34="Литературное чтение","5",IF(C34="ОРКСЭ","4",IF(C34="ИЗО","3",IF(C34="Музыка","3",IF(C34="Технология","2",IF(C34="Физическая культура","1",))))))))))))))</f>
        <v>1</v>
      </c>
      <c r="E34" s="139" t="s">
        <v>1</v>
      </c>
      <c r="F34" s="433" t="str">
        <f>IF(E34="Математика","8",IF(E34="Русский язык","7",IF(E34="Английский","7",IF(E34="Английский/Английский","7",IF(E34="Информатика/Английский","6",IF(E34="Английский/Информатика","7",IF(E34="Окружающий мир","6",IF(E34="Информатика","6",IF(E34="Литературное чтение","5",IF(E34="ОРКСЭ","4",IF(E34="ИЗО","3",IF(E34="Музыка","3",IF(E34="Технология","2",IF(E34="Физическая культура","1",))))))))))))))</f>
        <v>5</v>
      </c>
      <c r="G34" s="139" t="s">
        <v>1</v>
      </c>
      <c r="H34" s="433" t="str">
        <f>IF(G34="Математика","8",IF(G34="Русский язык","7",IF(G34="Английский","7",IF(G34="Английский/Английский","7",IF(G34="Информатика/Английский","6",IF(G34="Английский/Информатика","7",IF(G34="Окружающий мир","6",IF(G34="Информатика","6",IF(G34="Литературное чтение","5",IF(G34="ОРКСЭ","4",IF(G34="ИЗО","3",IF(G34="Музыка","3",IF(G34="Технология","2",IF(G34="Физическая культура","1",))))))))))))))</f>
        <v>5</v>
      </c>
      <c r="I34" s="139" t="s">
        <v>1</v>
      </c>
      <c r="J34" s="433" t="str">
        <f>IF(I34="Математика","8",IF(I34="Русский язык","7",IF(I34="Английский","7",IF(I34="Английский/Английский","7",IF(I34="Информатика/Английский","6",IF(I34="Английский/Информатика","7",IF(I34="Окружающий мир","6",IF(I34="Информатика","6",IF(I34="Литературное чтение","5",IF(I34="ОРКСЭ","4",IF(I34="ИЗО","3",IF(I34="Музыка","3",IF(I34="Технология","2",IF(I34="Физическая культура","1",))))))))))))))</f>
        <v>5</v>
      </c>
      <c r="K34" s="423" t="s">
        <v>9</v>
      </c>
      <c r="L34" s="433" t="str">
        <f>IF(K34="Математика","8",IF(K34="Русский язык","7",IF(K34="Английский","7",IF(K34="Английский/Английский","7",IF(K34="Информатика/Английский","6",IF(K34="Английский/Информатика","7",IF(K34="Окружающий мир","6",IF(K34="Информатика","6",IF(K34="Литературное чтение","5",IF(K34="ОРКСЭ","4",IF(K34="ИЗО","3",IF(K34="Музыка","3",IF(K34="Технология","2",IF(K34="Физическая культура","1",))))))))))))))</f>
        <v>2</v>
      </c>
      <c r="M34" s="139" t="s">
        <v>8</v>
      </c>
      <c r="N34" s="433" t="str">
        <f>IF(M34="Математика","8",IF(M34="Русский язык","7",IF(M34="Английский","7",IF(M34="Английский/Английский","7",IF(M34="Информатика/Английский","6",IF(M34="Английский/Информатика","7",IF(M34="Окружающий мир","6",IF(M34="Информатика","6",IF(M34="Литературное чтение","5",IF(M34="ОРКСЭ","4",IF(M34="ИЗО","3",IF(M34="Музыка","3",IF(M34="Технология","2",IF(M34="Физическая культура","1",))))))))))))))</f>
        <v>3</v>
      </c>
      <c r="O34" s="436" t="s">
        <v>9</v>
      </c>
      <c r="P34" s="191" t="str">
        <f>IF(O34="Математика","8",IF(O34="Русский язык","7",IF(O34="Английский","7",IF(O34="Английский/Английский","7",IF(O34="Информатика/Английский","6",IF(O34="Английский/Информатика","7",IF(O34="Окружающий мир","6",IF(O34="Информатика","6",IF(O34="Литературное чтение","5",IF(O34="ОРКСЭ","4",IF(O34="ИЗО","3",IF(O34="Музыка","3",IF(O34="Технология","2",IF(O34="Физическая культура","1",))))))))))))))</f>
        <v>2</v>
      </c>
      <c r="S34" s="265"/>
      <c r="T34" s="137"/>
    </row>
    <row r="35" spans="1:20" s="4" customFormat="1" ht="11.25" customHeight="1" thickBot="1" x14ac:dyDescent="0.2">
      <c r="A35" s="522"/>
      <c r="B35" s="157"/>
      <c r="C35" s="158"/>
      <c r="D35" s="159">
        <f>D30+D31+D32+D33+D34</f>
        <v>27</v>
      </c>
      <c r="E35" s="160"/>
      <c r="F35" s="159">
        <f>F30+F31+F32+F33+F34</f>
        <v>21</v>
      </c>
      <c r="G35" s="160"/>
      <c r="H35" s="159">
        <f>H30+H31+H32+H33+H34</f>
        <v>20</v>
      </c>
      <c r="I35" s="160"/>
      <c r="J35" s="159" t="e">
        <f>J30+J31+J32+J33+J34</f>
        <v>#REF!</v>
      </c>
      <c r="K35" s="356"/>
      <c r="L35" s="159">
        <f>L30+L31+L32+L33+L34</f>
        <v>21</v>
      </c>
      <c r="M35" s="160"/>
      <c r="N35" s="159">
        <f>N30+N31+N32+N33+N34</f>
        <v>19</v>
      </c>
      <c r="O35" s="459"/>
      <c r="P35" s="357">
        <f>P30+P31+P32+P33</f>
        <v>16</v>
      </c>
      <c r="S35" s="266"/>
      <c r="T35" s="258"/>
    </row>
    <row r="36" spans="1:20" x14ac:dyDescent="0.25">
      <c r="D36" s="131"/>
      <c r="F36" s="131"/>
      <c r="H36" s="131"/>
      <c r="J36" s="131"/>
      <c r="L36" s="131"/>
      <c r="N36" s="131"/>
      <c r="P36" s="131"/>
      <c r="S36" s="9"/>
      <c r="T36" s="9"/>
    </row>
    <row r="37" spans="1:20" hidden="1" x14ac:dyDescent="0.25"/>
    <row r="38" spans="1:20" hidden="1" x14ac:dyDescent="0.25"/>
    <row r="39" spans="1:20" hidden="1" x14ac:dyDescent="0.25">
      <c r="C39" s="76" t="s">
        <v>37</v>
      </c>
      <c r="D39" s="70"/>
      <c r="E39" s="35" t="s">
        <v>38</v>
      </c>
      <c r="F39" s="70"/>
      <c r="G39" s="35" t="s">
        <v>39</v>
      </c>
      <c r="H39" s="70"/>
      <c r="I39" s="35" t="s">
        <v>40</v>
      </c>
      <c r="J39" s="70"/>
      <c r="K39" s="35" t="s">
        <v>41</v>
      </c>
      <c r="L39" s="70"/>
      <c r="M39" s="35" t="s">
        <v>42</v>
      </c>
      <c r="N39" s="70"/>
      <c r="O39" s="35" t="s">
        <v>42</v>
      </c>
      <c r="P39" s="70"/>
      <c r="Q39" s="43"/>
    </row>
    <row r="40" spans="1:20" hidden="1" x14ac:dyDescent="0.25">
      <c r="C40" s="77">
        <f>'Шкала трудности'!D18</f>
        <v>110</v>
      </c>
      <c r="D40" s="71"/>
      <c r="E40" s="78">
        <f>'Шкала трудности'!D18</f>
        <v>110</v>
      </c>
      <c r="F40" s="71"/>
      <c r="G40" s="78">
        <f>'Шкала трудности'!D18</f>
        <v>110</v>
      </c>
      <c r="H40" s="71"/>
      <c r="I40" s="78">
        <f>'Шкала трудности'!D18</f>
        <v>110</v>
      </c>
      <c r="J40" s="71"/>
      <c r="K40" s="78">
        <f>'Шкала трудности'!D18</f>
        <v>110</v>
      </c>
      <c r="L40" s="71"/>
      <c r="M40" s="78">
        <f>'Шкала трудности'!F18</f>
        <v>143</v>
      </c>
      <c r="N40" s="71"/>
      <c r="O40" s="78">
        <f>'Шкала трудности'!H18</f>
        <v>143</v>
      </c>
      <c r="P40" s="71"/>
      <c r="Q40" s="39"/>
    </row>
    <row r="41" spans="1:20" hidden="1" x14ac:dyDescent="0.25">
      <c r="C41" s="75" t="e">
        <f>SUM(D11,D17,D23,D29,D35,#REF!)</f>
        <v>#REF!</v>
      </c>
      <c r="E41" s="37" t="e">
        <f>SUM(F11,F17,F23,F29,F35,#REF!)</f>
        <v>#REF!</v>
      </c>
      <c r="G41" s="37" t="e">
        <f>SUM(H11,H17,H23,H29,H35,#REF!)</f>
        <v>#REF!</v>
      </c>
      <c r="I41" s="37" t="e">
        <f>SUM(J11,J17,J23,J29,J35,)</f>
        <v>#REF!</v>
      </c>
      <c r="K41" s="37">
        <f>SUM(L11,L17,L23,L29,L35,)</f>
        <v>108</v>
      </c>
      <c r="M41" s="37" t="e">
        <f>SUM(N11,N17,N23,N29,N35,#REF!)</f>
        <v>#REF!</v>
      </c>
      <c r="O41" s="37" t="e">
        <f>SUM(P11,P17,P23,P29,P35,#REF!)</f>
        <v>#REF!</v>
      </c>
      <c r="Q41" s="39"/>
    </row>
    <row r="42" spans="1:20" hidden="1" x14ac:dyDescent="0.25">
      <c r="C42" s="75" t="e">
        <f>C40-C41</f>
        <v>#REF!</v>
      </c>
      <c r="E42" s="37" t="e">
        <f t="shared" ref="E42:M42" si="20">E40-E41</f>
        <v>#REF!</v>
      </c>
      <c r="F42" s="4"/>
      <c r="G42" s="37" t="e">
        <f t="shared" si="20"/>
        <v>#REF!</v>
      </c>
      <c r="H42" s="4"/>
      <c r="I42" s="37" t="e">
        <f t="shared" si="20"/>
        <v>#REF!</v>
      </c>
      <c r="J42" s="4"/>
      <c r="K42" s="37">
        <f t="shared" si="20"/>
        <v>2</v>
      </c>
      <c r="L42" s="4"/>
      <c r="M42" s="37" t="e">
        <f t="shared" si="20"/>
        <v>#REF!</v>
      </c>
      <c r="N42" s="4"/>
      <c r="O42" s="37" t="e">
        <f t="shared" ref="O42" si="21">O40-O41</f>
        <v>#REF!</v>
      </c>
      <c r="P42" s="4"/>
      <c r="Q42" s="39"/>
    </row>
    <row r="43" spans="1:20" hidden="1" x14ac:dyDescent="0.25"/>
    <row r="47" spans="1:20" x14ac:dyDescent="0.25">
      <c r="E47" s="37" t="s">
        <v>74</v>
      </c>
    </row>
  </sheetData>
  <mergeCells count="6">
    <mergeCell ref="A30:A35"/>
    <mergeCell ref="C5:P5"/>
    <mergeCell ref="A6:A11"/>
    <mergeCell ref="A12:A17"/>
    <mergeCell ref="A18:A23"/>
    <mergeCell ref="A24:A29"/>
  </mergeCells>
  <pageMargins left="0.19685039370078741" right="0.19685039370078741" top="0.19685039370078741" bottom="0.19685039370078741" header="0.31496062992125984" footer="0.31496062992125984"/>
  <pageSetup paperSize="9" scale="73" fitToHeight="0" orientation="landscape" r:id="rId1"/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Normal="100" workbookViewId="0">
      <selection activeCell="E8" sqref="E8"/>
    </sheetView>
  </sheetViews>
  <sheetFormatPr defaultRowHeight="15" x14ac:dyDescent="0.25"/>
  <cols>
    <col min="1" max="1" width="5.140625" style="33" customWidth="1"/>
    <col min="2" max="2" width="2" style="33" customWidth="1"/>
    <col min="3" max="3" width="25.5703125" style="75" customWidth="1"/>
    <col min="4" max="4" width="2.7109375" style="40" hidden="1" customWidth="1"/>
    <col min="5" max="5" width="25.5703125" style="37" customWidth="1"/>
    <col min="6" max="6" width="4.85546875" style="40" hidden="1" customWidth="1"/>
    <col min="7" max="7" width="25.7109375" style="37" customWidth="1"/>
    <col min="8" max="8" width="5.28515625" style="40" hidden="1" customWidth="1"/>
    <col min="9" max="9" width="25.5703125" style="37" customWidth="1"/>
    <col min="10" max="10" width="1.28515625" style="40" hidden="1" customWidth="1"/>
    <col min="11" max="11" width="25.42578125" style="37" customWidth="1"/>
    <col min="12" max="12" width="4.140625" style="40" hidden="1" customWidth="1"/>
    <col min="13" max="13" width="26.7109375" style="37" customWidth="1"/>
    <col min="14" max="14" width="1.5703125" style="40" hidden="1" customWidth="1"/>
    <col min="15" max="15" width="26.42578125" style="37" customWidth="1"/>
    <col min="16" max="16" width="5.42578125" style="40" hidden="1" customWidth="1"/>
    <col min="17" max="17" width="20.7109375" style="33" customWidth="1"/>
    <col min="18" max="18" width="9.140625" style="33"/>
    <col min="19" max="19" width="25.28515625" style="33" customWidth="1"/>
    <col min="20" max="16384" width="9.140625" style="33"/>
  </cols>
  <sheetData>
    <row r="1" spans="1:20" x14ac:dyDescent="0.25">
      <c r="A1" s="34"/>
      <c r="B1" s="34"/>
      <c r="C1" s="74"/>
      <c r="D1" s="68"/>
      <c r="E1" s="53"/>
      <c r="F1" s="68"/>
      <c r="G1" s="53"/>
      <c r="H1" s="44"/>
      <c r="I1" s="53"/>
      <c r="J1" s="72"/>
      <c r="K1" s="53"/>
      <c r="L1" s="72"/>
      <c r="M1" s="53"/>
      <c r="N1" s="72"/>
      <c r="O1" s="53"/>
      <c r="P1" s="72"/>
    </row>
    <row r="2" spans="1:20" ht="18.75" x14ac:dyDescent="0.3">
      <c r="A2" s="34"/>
      <c r="C2" s="74"/>
      <c r="D2" s="68"/>
      <c r="F2" s="68"/>
      <c r="G2" s="32" t="s">
        <v>92</v>
      </c>
      <c r="H2" s="44"/>
      <c r="J2" s="72"/>
      <c r="L2" s="72"/>
      <c r="N2" s="72"/>
      <c r="P2" s="72"/>
    </row>
    <row r="3" spans="1:20" ht="12" customHeight="1" x14ac:dyDescent="0.25">
      <c r="B3" s="34"/>
      <c r="C3" s="74"/>
      <c r="D3" s="68"/>
      <c r="E3" s="53"/>
      <c r="F3" s="68"/>
      <c r="G3" s="53"/>
      <c r="H3" s="44"/>
      <c r="I3" s="53"/>
      <c r="J3" s="72"/>
      <c r="K3" s="53"/>
      <c r="L3" s="72"/>
      <c r="M3" s="53"/>
      <c r="N3" s="72"/>
      <c r="O3" s="53"/>
      <c r="P3" s="72"/>
    </row>
    <row r="4" spans="1:20" ht="12" customHeight="1" thickBot="1" x14ac:dyDescent="0.3">
      <c r="B4" s="34"/>
      <c r="C4" s="74"/>
      <c r="D4" s="68"/>
      <c r="E4" s="53"/>
      <c r="F4" s="68"/>
      <c r="G4" s="53"/>
      <c r="H4" s="68"/>
      <c r="I4" s="53"/>
      <c r="J4" s="73"/>
      <c r="K4" s="53"/>
      <c r="L4" s="73"/>
      <c r="M4" s="53"/>
      <c r="N4" s="73"/>
      <c r="O4" s="53"/>
      <c r="P4" s="73"/>
    </row>
    <row r="5" spans="1:20" s="9" customFormat="1" ht="15.75" customHeight="1" thickBot="1" x14ac:dyDescent="0.3">
      <c r="A5" s="324"/>
      <c r="B5" s="325" t="s">
        <v>33</v>
      </c>
      <c r="C5" s="334" t="s">
        <v>47</v>
      </c>
      <c r="D5" s="335"/>
      <c r="E5" s="334" t="s">
        <v>48</v>
      </c>
      <c r="F5" s="335"/>
      <c r="G5" s="334" t="s">
        <v>49</v>
      </c>
      <c r="H5" s="335"/>
      <c r="I5" s="334" t="s">
        <v>72</v>
      </c>
      <c r="J5" s="335"/>
      <c r="K5" s="334" t="s">
        <v>46</v>
      </c>
      <c r="L5" s="335"/>
      <c r="M5" s="334" t="s">
        <v>75</v>
      </c>
      <c r="N5" s="313"/>
      <c r="O5" s="312" t="s">
        <v>66</v>
      </c>
      <c r="P5" s="315"/>
    </row>
    <row r="6" spans="1:20" s="9" customFormat="1" ht="15.75" customHeight="1" thickBot="1" x14ac:dyDescent="0.3">
      <c r="A6" s="326"/>
      <c r="B6" s="49"/>
      <c r="C6" s="542" t="s">
        <v>90</v>
      </c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3"/>
      <c r="P6" s="544"/>
    </row>
    <row r="7" spans="1:20" s="42" customFormat="1" ht="21.75" customHeight="1" x14ac:dyDescent="0.2">
      <c r="A7" s="535" t="s">
        <v>0</v>
      </c>
      <c r="B7" s="155">
        <v>1</v>
      </c>
      <c r="C7" s="331" t="s">
        <v>3</v>
      </c>
      <c r="D7" s="478" t="str">
        <f t="shared" ref="D7" si="0">IF(C7="Математика","8",IF(C7="Русский язык","7",IF(C7="Английский","7",IF(C7="Английский/Английский","7",IF(C7="Информатика/Английский","6",IF(C7="Английский/Информатика","7",IF(C7="Окружающий мир","6",IF(C7="Информатика","6",IF(C7="Литературное чтение","5",IF(C7="ОРКСЭ","4",IF(C7="ИЗО","3",IF(C7="Музыка","3",IF(C7="Технология","2",IF(C7="Физическая культура","1",))))))))))))))</f>
        <v>1</v>
      </c>
      <c r="E7" s="402" t="s">
        <v>91</v>
      </c>
      <c r="F7" s="479">
        <f>IF(E7="Математика","8",IF(E7="Русский язык","7",IF(E7="Английский","7",IF(E7="Английский/Английский","7",IF(E7="Информатика/Английский","6",IF(E7="Английский/Информатика","7",IF(E7="Окружающий мир","6",IF(E7="Информатика","6",IF(E7="Литературное чтение","5",IF(E7="ОРКСЭ","4",IF(E7="ИЗО","3",IF(E7="Музыка","3",IF(E7="Технология","2",IF(E7="Физическая культура","1",))))))))))))))</f>
        <v>0</v>
      </c>
      <c r="G7" s="460" t="s">
        <v>1</v>
      </c>
      <c r="H7" s="480" t="str">
        <f>IF(G7="Математика","8",IF(G7="Русский язык","7",IF(G7="Английский","7",IF(G7="Английский/Английский","7",IF(G7="Информатика/Английский","6",IF(G7="Английский/Информатика","7",IF(G7="Окружающий мир","6",IF(G7="Информатика","6",IF(G7="Литературное чтение","5",IF(G7="ОРКСЭ","4",IF(G7="ИЗО","3",IF(G7="Музыка","3",IF(G7="Технология","2",IF(G7="Физическая культура","1",))))))))))))))</f>
        <v>5</v>
      </c>
      <c r="I7" s="402" t="s">
        <v>91</v>
      </c>
      <c r="J7" s="479">
        <f>IF(I7="Математика","8",IF(I7="Русский язык","7",IF(I7="Английский","7",IF(I7="Английский/Английский","7",IF(I7="Информатика/Английский","6",IF(I7="Английский/Информатика","7",IF(I7="Окружающий мир","6",IF(I7="Информатика","6",IF(I7="Литературное чтение","5",IF(I7="ОРКСЭ","4",IF(I7="ИЗО","3",IF(I7="Музыка","3",IF(I7="Технология","2",IF(I7="Физическая культура","1",))))))))))))))</f>
        <v>0</v>
      </c>
      <c r="K7" s="331" t="s">
        <v>1</v>
      </c>
      <c r="L7" s="479" t="str">
        <f>IF(K7="Математика","8",IF(K7="Русский язык","7",IF(K7="Английский","7",IF(K7="Английский/Английский","7",IF(K7="Информатика/Английский","6",IF(K7="Английский/Информатика","7",IF(K7="Окружающий мир","6",IF(K7="Информатика","6",IF(K7="Литературное чтение","5",IF(K7="ОРКСЭ","4",IF(K7="ИЗО","3",IF(K7="Музыка","3",IF(K7="Технология","2",IF(K7="Физическая культура","1",))))))))))))))</f>
        <v>5</v>
      </c>
      <c r="M7" s="465" t="s">
        <v>1</v>
      </c>
      <c r="N7" s="478" t="str">
        <f>IF(M7="Математика","8",IF(M7="Русский язык","7",IF(M7="Английский","7",IF(M7="Английский/Английский","7",IF(M7="Информатика/Английский","6",IF(M7="Английский/Информатика","7",IF(M7="Окружающий мир","6",IF(M7="Информатика","6",IF(M7="Литературное чтение","5",IF(M7="ОРКСЭ","4",IF(M7="ИЗО","3",IF(M7="Музыка","3",IF(M7="Технология","2",IF(M7="Физическая культура","1",))))))))))))))</f>
        <v>5</v>
      </c>
      <c r="O7" s="482" t="s">
        <v>6</v>
      </c>
      <c r="P7" s="336" t="str">
        <f>IF(O7="Математика","8",IF(O7="Русский язык","7",IF(O7="Английский","7",IF(O7="Английский/Английский","7",IF(O7="Информатика/Английский","6",IF(O7="Английский/Информатика","7",IF(O7="Окружающий мир","6",IF(O7="Информатика","6",IF(O7="Литературное чтение","5",IF(O7="ОРКСЭ","4",IF(O7="ИЗО","3",IF(O7="Музыка","3",IF(O7="Технология","2",IF(O7="Физическая культура","1",))))))))))))))</f>
        <v>8</v>
      </c>
      <c r="S7" s="282"/>
      <c r="T7" s="45"/>
    </row>
    <row r="8" spans="1:20" s="42" customFormat="1" ht="19.5" customHeight="1" x14ac:dyDescent="0.2">
      <c r="A8" s="536"/>
      <c r="B8" s="51">
        <v>2</v>
      </c>
      <c r="C8" s="484" t="s">
        <v>91</v>
      </c>
      <c r="D8" s="480">
        <f>IF(C8="Математика","8",IF(C8="Русский язык","7",IF(C8="Английский","7",IF(C8="Английский/Английский","7",IF(C8="Информатика/Английский","6",IF(C8="Английский/Информатика","7",IF(C8="Окружающий мир","6",IF(C8="Информатика","6",IF(C8="Литературное чтение","5",IF(C8="ОРКСЭ","4",IF(C8="ИЗО","3",IF(C8="Музыка","3",IF(C8="Технология","2",IF(C8="Физическая культура","1",))))))))))))))</f>
        <v>0</v>
      </c>
      <c r="E8" s="112" t="s">
        <v>5</v>
      </c>
      <c r="F8" s="480" t="str">
        <f>IF(E8="Математика","8",IF(E8="Русский язык","7",IF(E8="Английский","7",IF(E8="Английский/Английский","7",IF(E8="Информатика/Английский","6",IF(E8="Английский/Информатика","7",IF(E8="Окружающий мир","6",IF(E8="Информатика","6",IF(E8="Литературное чтение","5",IF(E8="ОРКСЭ","4",IF(E8="ИЗО","3",IF(E8="Музыка","3",IF(E8="Технология","2",IF(E8="Физическая культура","1",))))))))))))))</f>
        <v>7</v>
      </c>
      <c r="G8" s="112" t="s">
        <v>5</v>
      </c>
      <c r="H8" s="480" t="str">
        <f>IF(G8="Математика","8",IF(G8="Русский язык","7",IF(G8="Английский","7",IF(G8="Английский/Английский","7",IF(G8="Информатика/Английский","6",IF(G8="Английский/Информатика","7",IF(G8="Окружающий мир","6",IF(G8="Информатика","6",IF(G8="Литературное чтение","5",IF(G8="ОРКСЭ","4",IF(G8="ИЗО","3",IF(G8="Музыка","3",IF(G8="Технология","2",IF(G8="Физическая культура","1",))))))))))))))</f>
        <v>7</v>
      </c>
      <c r="I8" s="112" t="s">
        <v>5</v>
      </c>
      <c r="J8" s="480" t="str">
        <f>IF(I8="Математика","8",IF(I8="Русский язык","7",IF(I8="Английский","7",IF(I8="Английский/Английский","7",IF(I8="Информатика/Английский","6",IF(I8="Английский/Информатика","7",IF(I8="Окружающий мир","6",IF(I8="Информатика","6",IF(I8="Литературное чтение","5",IF(I8="ОРКСЭ","4",IF(I8="ИЗО","3",IF(I8="Музыка","3",IF(I8="Технология","2",IF(I8="Физическая культура","1",))))))))))))))</f>
        <v>7</v>
      </c>
      <c r="K8" s="112" t="s">
        <v>5</v>
      </c>
      <c r="L8" s="480" t="str">
        <f>IF(K8="Математика","8",IF(K8="Русский язык","7",IF(K8="Английский","7",IF(K8="Английский/Английский","7",IF(K8="Информатика/Английский","6",IF(K8="Английский/Информатика","7",IF(K8="Окружающий мир","6",IF(K8="Информатика","6",IF(K8="Литературное чтение","5",IF(K8="ОРКСЭ","4",IF(K8="ИЗО","3",IF(K8="Музыка","3",IF(K8="Технология","2",IF(K8="Физическая культура","1",))))))))))))))</f>
        <v>7</v>
      </c>
      <c r="M8" s="111" t="s">
        <v>3</v>
      </c>
      <c r="N8" s="481" t="str">
        <f t="shared" ref="N8" si="1">IF(M8="Математика","8",IF(M8="Русский язык","7",IF(M8="Английский","7",IF(M8="Английский/Английский","7",IF(M8="Информатика/Английский","6",IF(M8="Английский/Информатика","7",IF(M8="Окружающий мир","6",IF(M8="Информатика","6",IF(M8="Литературное чтение","5",IF(M8="ОРКСЭ","4",IF(M8="ИЗО","3",IF(M8="Музыка","3",IF(M8="Технология","2",IF(M8="Физическая культура","1",))))))))))))))</f>
        <v>1</v>
      </c>
      <c r="O8" s="484" t="s">
        <v>91</v>
      </c>
      <c r="P8" s="336">
        <f>IF(O8="Математика","8",IF(O8="Русский язык","7",IF(O8="Английский","7",IF(O8="Английский/Английский","7",IF(O8="Информатика/Английский","6",IF(O8="Английский/Информатика","7",IF(O8="Окружающий мир","6",IF(O8="Информатика","6",IF(O8="Литературное чтение","5",IF(O8="ОРКСЭ","4",IF(O8="ИЗО","3",IF(O8="Музыка","3",IF(O8="Технология","2",IF(O8="Физическая культура","1",))))))))))))))</f>
        <v>0</v>
      </c>
      <c r="S8" s="283"/>
      <c r="T8" s="45"/>
    </row>
    <row r="9" spans="1:20" s="42" customFormat="1" ht="18" customHeight="1" x14ac:dyDescent="0.2">
      <c r="A9" s="536"/>
      <c r="B9" s="51">
        <v>3</v>
      </c>
      <c r="C9" s="112" t="s">
        <v>5</v>
      </c>
      <c r="D9" s="480" t="str">
        <f>IF(C9="Математика","8",IF(C9="Русский язык","7",IF(C9="Английский","7",IF(C9="Английский/Английский","7",IF(C9="Информатика/Английский","6",IF(C9="Английский/Информатика","7",IF(C9="Окружающий мир","6",IF(C9="Информатика","6",IF(C9="Литературное чтение","5",IF(C9="ОРКСЭ","4",IF(C9="ИЗО","3",IF(C9="Музыка","3",IF(C9="Технология","2",IF(C9="Физическая культура","1",))))))))))))))</f>
        <v>7</v>
      </c>
      <c r="E9" s="112" t="s">
        <v>6</v>
      </c>
      <c r="F9" s="480" t="str">
        <f>IF(E9="Математика","8",IF(E9="Русский язык","7",IF(E9="Английский","7",IF(E9="Английский/Английский","7",IF(E9="Информатика/Английский","6",IF(E9="Английский/Информатика","7",IF(E9="Окружающий мир","6",IF(E9="Информатика","6",IF(E9="Литературное чтение","5",IF(E9="ОРКСЭ","4",IF(E9="ИЗО","3",IF(E9="Музыка","3",IF(E9="Технология","2",IF(E9="Физическая культура","1",))))))))))))))</f>
        <v>8</v>
      </c>
      <c r="G9" s="461" t="s">
        <v>6</v>
      </c>
      <c r="H9" s="480" t="str">
        <f>IF(G9="Математика","8",IF(G9="Русский язык","7",IF(G9="Английский","7",IF(G9="Английский/Английский","7",IF(G9="Информатика/Английский","6",IF(G9="Английский/Информатика","7",IF(G9="Окружающий мир","6",IF(G9="Информатика","6",IF(G9="Литературное чтение","5",IF(G9="ОРКСЭ","4",IF(G9="ИЗО","3",IF(G9="Музыка","3",IF(G9="Технология","2",IF(G9="Физическая культура","1",))))))))))))))</f>
        <v>8</v>
      </c>
      <c r="I9" s="461" t="s">
        <v>6</v>
      </c>
      <c r="J9" s="480" t="str">
        <f>IF(I9="Математика","8",IF(I9="Русский язык","7",IF(I9="Английский","7",IF(I9="Английский/Английский","7",IF(I9="Информатика/Английский","6",IF(I9="Английский/Информатика","7",IF(I9="Окружающий мир","6",IF(I9="Информатика","6",IF(I9="Литературное чтение","5",IF(I9="ОРКСЭ","4",IF(I9="ИЗО","3",IF(I9="Музыка","3",IF(I9="Технология","2",IF(I9="Физическая культура","1",))))))))))))))</f>
        <v>8</v>
      </c>
      <c r="K9" s="112" t="s">
        <v>6</v>
      </c>
      <c r="L9" s="480" t="str">
        <f>IF(K9="Математика","8",IF(K9="Русский язык","7",IF(K9="Английский","7",IF(K9="Английский/Английский","7",IF(K9="Информатика/Английский","6",IF(K9="Английский/Информатика","7",IF(K9="Окружающий мир","6",IF(K9="Информатика","6",IF(K9="Литературное чтение","5",IF(K9="ОРКСЭ","4",IF(K9="ИЗО","3",IF(K9="Музыка","3",IF(K9="Технология","2",IF(K9="Физическая культура","1",))))))))))))))</f>
        <v>8</v>
      </c>
      <c r="M9" s="112" t="s">
        <v>5</v>
      </c>
      <c r="N9" s="480" t="str">
        <f>IF(M9="Математика","8",IF(M9="Русский язык","7",IF(M9="Английский","7",IF(M9="Английский/Английский","7",IF(M9="Информатика/Английский","6",IF(M9="Английский/Информатика","7",IF(M9="Окружающий мир","6",IF(M9="Информатика","6",IF(M9="Литературное чтение","5",IF(M9="ОРКСЭ","4",IF(M9="ИЗО","3",IF(M9="Музыка","3",IF(M9="Технология","2",IF(M9="Физическая культура","1",))))))))))))))</f>
        <v>7</v>
      </c>
      <c r="O9" s="462" t="s">
        <v>5</v>
      </c>
      <c r="P9" s="336" t="str">
        <f>IF(O9="Математика","8",IF(O9="Русский язык","7",IF(O9="Английский","7",IF(O9="Английский/Английский","7",IF(O9="Информатика/Английский","6",IF(O9="Английский/Информатика","7",IF(O9="Окружающий мир","6",IF(O9="Информатика","6",IF(O9="Литературное чтение","5",IF(O9="ОРКСЭ","4",IF(O9="ИЗО","3",IF(O9="Музыка","3",IF(O9="Технология","2",IF(O9="Физическая культура","1",))))))))))))))</f>
        <v>7</v>
      </c>
      <c r="S9" s="284"/>
      <c r="T9" s="45"/>
    </row>
    <row r="10" spans="1:20" s="42" customFormat="1" x14ac:dyDescent="0.2">
      <c r="A10" s="536"/>
      <c r="B10" s="51">
        <v>4</v>
      </c>
      <c r="C10" s="112" t="s">
        <v>6</v>
      </c>
      <c r="D10" s="480" t="str">
        <f>IF(C10="Математика","8",IF(C10="Русский язык","7",IF(C10="Английский","7",IF(C10="Английский/Английский","7",IF(C10="Информатика/Английский","6",IF(C10="Английский/Информатика","7",IF(C10="Окружающий мир","6",IF(C10="Информатика","6",IF(C10="Литературное чтение","5",IF(C10="ОРКСЭ","4",IF(C10="ИЗО","3",IF(C10="Музыка","3",IF(C10="Технология","2",IF(C10="Физическая культура","1",))))))))))))))</f>
        <v>8</v>
      </c>
      <c r="E10" s="186" t="s">
        <v>1</v>
      </c>
      <c r="F10" s="481" t="str">
        <f>IF(E10="Математика","8",IF(E10="Русский язык","7",IF(E10="Английский","7",IF(E10="Английский/Английский","7",IF(E10="Информатика/Английский","6",IF(E10="Английский/Информатика","7",IF(E10="Окружающий мир","6",IF(E10="Информатика","6",IF(E10="Литературное чтение","5",IF(E10="ОРКСЭ","4",IF(E10="ИЗО","3",IF(E10="Музыка","3",IF(E10="Технология","2",IF(E10="Физическая культура","1",))))))))))))))</f>
        <v>5</v>
      </c>
      <c r="G10" s="111" t="s">
        <v>8</v>
      </c>
      <c r="H10" s="481" t="str">
        <f>IF(G10="Математика","8",IF(G10="Русский язык","7",IF(G10="Английский","7",IF(G10="Английский/Английский","7",IF(G10="Информатика/Английский","6",IF(G10="Английский/Информатика","7",IF(G10="Окружающий мир","6",IF(G10="Информатика","6",IF(G10="Литературное чтение","5",IF(G10="ОРКСЭ","4",IF(G10="ИЗО","3",IF(G10="Музыка","3",IF(G10="Технология","2",IF(G10="Физическая культура","1",))))))))))))))</f>
        <v>3</v>
      </c>
      <c r="I10" s="111" t="s">
        <v>3</v>
      </c>
      <c r="J10" s="481" t="str">
        <f t="shared" ref="J10" si="2">IF(I10="Математика","8",IF(I10="Русский язык","7",IF(I10="Английский","7",IF(I10="Английский/Английский","7",IF(I10="Информатика/Английский","6",IF(I10="Английский/Информатика","7",IF(I10="Окружающий мир","6",IF(I10="Информатика","6",IF(I10="Литературное чтение","5",IF(I10="ОРКСЭ","4",IF(I10="ИЗО","3",IF(I10="Музыка","3",IF(I10="Технология","2",IF(I10="Физическая культура","1",))))))))))))))</f>
        <v>1</v>
      </c>
      <c r="K10" s="111" t="s">
        <v>8</v>
      </c>
      <c r="L10" s="480" t="str">
        <f>IF(K10="Математика","8",IF(K10="Русский язык","7",IF(K10="Английский","7",IF(K10="Английский/Английский","7",IF(K10="Информатика/Английский","6",IF(K10="Английский/Информатика","7",IF(K10="Окружающий мир","6",IF(K10="Информатика","6",IF(K10="Литературное чтение","5",IF(K10="ОРКСЭ","4",IF(K10="ИЗО","3",IF(K10="Музыка","3",IF(K10="Технология","2",IF(K10="Физическая культура","1",))))))))))))))</f>
        <v>3</v>
      </c>
      <c r="M10" s="112" t="s">
        <v>6</v>
      </c>
      <c r="N10" s="480" t="str">
        <f>IF(M10="Математика","8",IF(M10="Русский язык","7",IF(M10="Английский","7",IF(M10="Английский/Английский","7",IF(M10="Информатика/Английский","6",IF(M10="Английский/Информатика","7",IF(M10="Окружающий мир","6",IF(M10="Информатика","6",IF(M10="Литературное чтение","5",IF(M10="ОРКСЭ","4",IF(M10="ИЗО","3",IF(M10="Музыка","3",IF(M10="Технология","2",IF(M10="Физическая культура","1",))))))))))))))</f>
        <v>8</v>
      </c>
      <c r="O10" s="333" t="s">
        <v>1</v>
      </c>
      <c r="P10" s="336" t="str">
        <f>IF(O10="Математика","8",IF(O10="Русский язык","7",IF(O10="Английский","7",IF(O10="Английский/Английский","7",IF(O10="Информатика/Английский","6",IF(O10="Английский/Информатика","7",IF(O10="Окружающий мир","6",IF(O10="Информатика","6",IF(O10="Литературное чтение","5",IF(O10="ОРКСЭ","4",IF(O10="ИЗО","3",IF(O10="Музыка","3",IF(O10="Технология","2",IF(O10="Физическая культура","1",))))))))))))))</f>
        <v>5</v>
      </c>
      <c r="S10" s="285"/>
      <c r="T10" s="45"/>
    </row>
    <row r="11" spans="1:20" s="42" customFormat="1" ht="17.25" customHeight="1" x14ac:dyDescent="0.25">
      <c r="A11" s="536"/>
      <c r="B11" s="51">
        <v>5</v>
      </c>
      <c r="C11" s="186" t="s">
        <v>1</v>
      </c>
      <c r="D11" s="399" t="str">
        <f>IF(C11="Математика","8",IF(C11="Русский язык","7",IF(C11="Английский","7",IF(C11="Английский/Английский","7",IF(C11="Информатика/Английский","6",IF(C11="Английский/Информатика","7",IF(C11="Окружающий мир","6",IF(C11="Информатика","6",IF(C11="Литературное чтение","5",IF(C11="ОРКСЭ","4",IF(C11="ИЗО","3",IF(C11="Музыка","3",IF(C11="Технология","2",IF(C11="Физическая культура","1",))))))))))))))</f>
        <v>5</v>
      </c>
      <c r="E11" s="112"/>
      <c r="F11" s="399"/>
      <c r="G11" s="249"/>
      <c r="H11" s="400"/>
      <c r="I11" s="460" t="s">
        <v>1</v>
      </c>
      <c r="J11" s="463" t="str">
        <f>IF(I11="Математика","8",IF(I11="Русский язык","7",IF(I11="Английский","7",IF(I11="Английский/Английский","7",IF(I11="Информатика/Английский","6",IF(I11="Английский/Информатика","7",IF(I11="Окружающий мир","6",IF(I11="Информатика","6",IF(I11="Литературное чтение","5",IF(I11="ОРКСЭ","4",IF(I11="ИЗО","3",IF(I11="Музыка","3",IF(I11="Технология","2",IF(I11="Физическая культура","1",))))))))))))))</f>
        <v>5</v>
      </c>
      <c r="K11" s="406" t="s">
        <v>3</v>
      </c>
      <c r="L11" s="467" t="str">
        <f t="shared" ref="L11" si="3">IF(K11="Математика","8",IF(K11="Русский язык","7",IF(K11="Английский","7",IF(K11="Английский/Английский","7",IF(K11="Информатика/Английский","6",IF(K11="Английский/Информатика","7",IF(K11="Окружающий мир","6",IF(K11="Информатика","6",IF(K11="Литературное чтение","5",IF(K11="ОРКСЭ","4",IF(K11="ИЗО","3",IF(K11="Музыка","3",IF(K11="Технология","2",IF(K11="Физическая культура","1",))))))))))))))</f>
        <v>1</v>
      </c>
      <c r="M11" s="111" t="s">
        <v>8</v>
      </c>
      <c r="N11" s="400" t="str">
        <f>IF(M11="Математика","8",IF(M11="Русский язык","7",IF(M11="Английский","7",IF(M11="Английский/Английский","7",IF(M11="Информатика/Английский","6",IF(M11="Английский/Информатика","7",IF(M11="Окружающий мир","6",IF(M11="Информатика","6",IF(M11="Литературное чтение","5",IF(M11="ОРКСЭ","4",IF(M11="ИЗО","3",IF(M11="Музыка","3",IF(M11="Технология","2",IF(M11="Физическая культура","1",))))))))))))))</f>
        <v>3</v>
      </c>
      <c r="O11" s="468"/>
      <c r="P11" s="242"/>
      <c r="S11" s="286"/>
      <c r="T11" s="281"/>
    </row>
    <row r="12" spans="1:20" s="4" customFormat="1" ht="9.75" customHeight="1" thickBot="1" x14ac:dyDescent="0.25">
      <c r="A12" s="545"/>
      <c r="B12" s="344"/>
      <c r="C12" s="230"/>
      <c r="D12" s="243">
        <f>D7+D8+D9+D10+D11</f>
        <v>21</v>
      </c>
      <c r="E12" s="203"/>
      <c r="F12" s="243">
        <f>F7+F8+F9+F10+F11</f>
        <v>20</v>
      </c>
      <c r="G12" s="203"/>
      <c r="H12" s="243">
        <f>H7+H8+H9+H10+H11</f>
        <v>23</v>
      </c>
      <c r="I12" s="203"/>
      <c r="J12" s="241">
        <f>J7+J8+J9+J10+J11</f>
        <v>21</v>
      </c>
      <c r="K12" s="203"/>
      <c r="L12" s="241">
        <f>L7+L8+L9+L10+L11</f>
        <v>24</v>
      </c>
      <c r="M12" s="203"/>
      <c r="N12" s="241">
        <f>N7+N8+N9+N10+N11</f>
        <v>24</v>
      </c>
      <c r="O12" s="231"/>
      <c r="P12" s="337">
        <f>P7+P8+P9+P10+P11</f>
        <v>20</v>
      </c>
      <c r="S12" s="134"/>
    </row>
    <row r="13" spans="1:20" s="42" customFormat="1" ht="21.75" customHeight="1" x14ac:dyDescent="0.25">
      <c r="A13" s="546" t="s">
        <v>10</v>
      </c>
      <c r="B13" s="155">
        <v>1</v>
      </c>
      <c r="C13" s="402" t="s">
        <v>6</v>
      </c>
      <c r="D13" s="471" t="str">
        <f>IF(C13="Математика","8",IF(C13="Русский язык","7",IF(C13="Английский","7",IF(C13="Английский/Английский","7",IF(C13="Информатика/Английский","6",IF(C13="Английский/Информатика","7",IF(C13="Окружающий мир","6",IF(C13="Информатика","6",IF(C13="Литературное чтение","5",IF(C13="ОРКСЭ","4",IF(C13="ИЗО","3",IF(C13="Музыка","3",IF(C13="Технология","2",IF(C13="Физическая культура","1",))))))))))))))</f>
        <v>8</v>
      </c>
      <c r="E13" s="402" t="s">
        <v>5</v>
      </c>
      <c r="F13" s="470" t="str">
        <f>IF(E13="Математика","8",IF(E13="Русский язык","7",IF(E13="Английский","7",IF(E13="Английский/Английский","7",IF(E13="Информатика/Английский","6",IF(E13="Английский/Информатика","7",IF(E13="Окружающий мир","6",IF(E13="Информатика","6",IF(E13="Литературное чтение","5",IF(E13="ОРКСЭ","4",IF(E13="ИЗО","3",IF(E13="Музыка","3",IF(E13="Технология","2",IF(E13="Физическая культура","1",))))))))))))))</f>
        <v>7</v>
      </c>
      <c r="G13" s="331" t="s">
        <v>2</v>
      </c>
      <c r="H13" s="471" t="str">
        <f>IF(G13="Математика","8",IF(G13="Русский язык","7",IF(G13="Английский","7",IF(G13="Английский/Английский","7",IF(G13="Информатика/Английский","6",IF(G13="Английский/Информатика","7",IF(G13="Окружающий мир","6",IF(G13="Информатика","6",IF(G13="Литературное чтение","5",IF(G13="ОРКСЭ","4",IF(G13="ИЗО","3",IF(G13="Музыка","3",IF(G13="Технология","2",IF(G13="Физическая культура","1",))))))))))))))</f>
        <v>6</v>
      </c>
      <c r="I13" s="402" t="s">
        <v>6</v>
      </c>
      <c r="J13" s="471" t="str">
        <f>IF(I13="Математика","8",IF(I13="Русский язык","7",IF(I13="Английский","7",IF(I13="Английский/Английский","7",IF(I13="Информатика/Английский","6",IF(I13="Английский/Информатика","7",IF(I13="Окружающий мир","6",IF(I13="Информатика","6",IF(I13="Литературное чтение","5",IF(I13="ОРКСЭ","4",IF(I13="ИЗО","3",IF(I13="Музыка","3",IF(I13="Технология","2",IF(I13="Физическая культура","1",))))))))))))))</f>
        <v>8</v>
      </c>
      <c r="K13" s="402" t="s">
        <v>91</v>
      </c>
      <c r="L13" s="471">
        <f>IF(K13="Математика","8",IF(K13="Русский язык","7",IF(K13="Английский","7",IF(K13="Английский/Английский","7",IF(K13="Информатика/Английский","6",IF(K13="Английский/Информатика","7",IF(K13="Окружающий мир","6",IF(K13="Информатика","6",IF(K13="Литературное чтение","5",IF(K13="ОРКСЭ","4",IF(K13="ИЗО","3",IF(K13="Музыка","3",IF(K13="Технология","2",IF(K13="Физическая культура","1",))))))))))))))</f>
        <v>0</v>
      </c>
      <c r="M13" s="420" t="s">
        <v>3</v>
      </c>
      <c r="N13" s="469" t="str">
        <f t="shared" ref="N13" si="4">IF(M13="Математика","8",IF(M13="Русский язык","7",IF(M13="Английский","7",IF(M13="Английский/Английский","7",IF(M13="Информатика/Английский","6",IF(M13="Английский/Информатика","7",IF(M13="Окружающий мир","6",IF(M13="Информатика","6",IF(M13="Литературное чтение","5",IF(M13="ОРКСЭ","4",IF(M13="ИЗО","3",IF(M13="Музыка","3",IF(M13="Технология","2",IF(M13="Физическая культура","1",))))))))))))))</f>
        <v>1</v>
      </c>
      <c r="O13" s="482" t="s">
        <v>6</v>
      </c>
      <c r="P13" s="343" t="str">
        <f>IF(O13="Математика","8",IF(O13="Русский язык","7",IF(O13="Английский","7",IF(O13="Английский/Английский","7",IF(O13="Информатика/Английский","6",IF(O13="Английский/Информатика","7",IF(O13="Окружающий мир","6",IF(O13="Информатика","6",IF(O13="Литературное чтение","5",IF(O13="ОРКСЭ","4",IF(O13="ИЗО","3",IF(O13="Музыка","3",IF(O13="Технология","2",IF(O13="Физическая культура","1",))))))))))))))</f>
        <v>8</v>
      </c>
      <c r="S13" s="282"/>
      <c r="T13" s="45"/>
    </row>
    <row r="14" spans="1:20" s="42" customFormat="1" ht="21.75" customHeight="1" x14ac:dyDescent="0.25">
      <c r="A14" s="530"/>
      <c r="B14" s="51">
        <v>2</v>
      </c>
      <c r="C14" s="406" t="s">
        <v>3</v>
      </c>
      <c r="D14" s="407" t="str">
        <f t="shared" ref="D14" si="5">IF(C14="Математика","8",IF(C14="Русский язык","7",IF(C14="Английский","7",IF(C14="Английский/Английский","7",IF(C14="Информатика/Английский","6",IF(C14="Английский/Информатика","7",IF(C14="Окружающий мир","6",IF(C14="Информатика","6",IF(C14="Литературное чтение","5",IF(C14="ОРКСЭ","4",IF(C14="ИЗО","3",IF(C14="Музыка","3",IF(C14="Технология","2",IF(C14="Физическая культура","1",))))))))))))))</f>
        <v>1</v>
      </c>
      <c r="E14" s="112" t="s">
        <v>6</v>
      </c>
      <c r="F14" s="408" t="str">
        <f>IF(E14="Математика","8",IF(E14="Русский язык","7",IF(E14="Английский","7",IF(E14="Английский/Английский","7",IF(E14="Информатика/Английский","6",IF(E14="Английский/Информатика","7",IF(E14="Окружающий мир","6",IF(E14="Информатика","6",IF(E14="Литературное чтение","5",IF(E14="ОРКСЭ","4",IF(E14="ИЗО","3",IF(E14="Музыка","3",IF(E14="Технология","2",IF(E14="Физическая культура","1",))))))))))))))</f>
        <v>8</v>
      </c>
      <c r="G14" s="112" t="s">
        <v>6</v>
      </c>
      <c r="H14" s="408" t="str">
        <f>IF(G14="Математика","8",IF(G14="Русский язык","7",IF(G14="Английский","7",IF(G14="Английский/Английский","7",IF(G14="Информатика/Английский","6",IF(G14="Английский/Информатика","7",IF(G14="Окружающий мир","6",IF(G14="Информатика","6",IF(G14="Литературное чтение","5",IF(G14="ОРКСЭ","4",IF(G14="ИЗО","3",IF(G14="Музыка","3",IF(G14="Технология","2",IF(G14="Физическая культура","1",))))))))))))))</f>
        <v>8</v>
      </c>
      <c r="I14" s="406" t="s">
        <v>3</v>
      </c>
      <c r="J14" s="407" t="str">
        <f t="shared" ref="J14" si="6">IF(I14="Математика","8",IF(I14="Русский язык","7",IF(I14="Английский","7",IF(I14="Английский/Английский","7",IF(I14="Информатика/Английский","6",IF(I14="Английский/Информатика","7",IF(I14="Окружающий мир","6",IF(I14="Информатика","6",IF(I14="Литературное чтение","5",IF(I14="ОРКСЭ","4",IF(I14="ИЗО","3",IF(I14="Музыка","3",IF(I14="Технология","2",IF(I14="Физическая культура","1",))))))))))))))</f>
        <v>1</v>
      </c>
      <c r="K14" s="112" t="s">
        <v>6</v>
      </c>
      <c r="L14" s="408" t="str">
        <f>IF(K14="Математика","8",IF(K14="Русский язык","7",IF(K14="Английский","7",IF(K14="Английский/Английский","7",IF(K14="Информатика/Английский","6",IF(K14="Английский/Информатика","7",IF(K14="Окружающий мир","6",IF(K14="Информатика","6",IF(K14="Литературное чтение","5",IF(K14="ОРКСЭ","4",IF(K14="ИЗО","3",IF(K14="Музыка","3",IF(K14="Технология","2",IF(K14="Физическая культура","1",))))))))))))))</f>
        <v>8</v>
      </c>
      <c r="M14" s="484" t="s">
        <v>91</v>
      </c>
      <c r="N14" s="408">
        <f>IF(M14="Математика","8",IF(M14="Русский язык","7",IF(M14="Английский","7",IF(M14="Английский/Английский","7",IF(M14="Информатика/Английский","6",IF(M14="Английский/Информатика","7",IF(M14="Окружающий мир","6",IF(M14="Информатика","6",IF(M14="Литературное чтение","5",IF(M14="ОРКСЭ","4",IF(M14="ИЗО","3",IF(M14="Музыка","3",IF(M14="Технология","2",IF(M14="Физическая культура","1",))))))))))))))</f>
        <v>0</v>
      </c>
      <c r="O14" s="306" t="s">
        <v>5</v>
      </c>
      <c r="P14" s="336" t="str">
        <f>IF(O14="Математика","8",IF(O14="Русский язык","7",IF(O14="Английский","7",IF(O14="Английский/Английский","7",IF(O14="Информатика/Английский","6",IF(O14="Английский/Информатика","7",IF(O14="Окружающий мир","6",IF(O14="Информатика","6",IF(O14="Литературное чтение","5",IF(O14="ОРКСЭ","4",IF(O14="ИЗО","3",IF(O14="Музыка","3",IF(O14="Технология","2",IF(O14="Физическая культура","1",))))))))))))))</f>
        <v>7</v>
      </c>
      <c r="S14" s="285"/>
      <c r="T14" s="45"/>
    </row>
    <row r="15" spans="1:20" s="42" customFormat="1" ht="29.25" customHeight="1" x14ac:dyDescent="0.25">
      <c r="A15" s="530"/>
      <c r="B15" s="51">
        <v>3</v>
      </c>
      <c r="C15" s="186" t="s">
        <v>85</v>
      </c>
      <c r="D15" s="405">
        <v>5</v>
      </c>
      <c r="E15" s="111" t="s">
        <v>2</v>
      </c>
      <c r="F15" s="408" t="str">
        <f>IF(E15="Математика","8",IF(E15="Русский язык","7",IF(E15="Английский","7",IF(E15="Английский/Английский","7",IF(E15="Информатика/Английский","6",IF(E15="Английский/Информатика","7",IF(E15="Окружающий мир","6",IF(E15="Информатика","6",IF(E15="Литературное чтение","5",IF(E15="ОРКСЭ","4",IF(E15="ИЗО","3",IF(E15="Музыка","3",IF(E15="Технология","2",IF(E15="Физическая культура","1",))))))))))))))</f>
        <v>6</v>
      </c>
      <c r="G15" s="484" t="s">
        <v>91</v>
      </c>
      <c r="H15" s="408">
        <f>IF(G15="Математика","8",IF(G15="Русский язык","7",IF(G15="Английский","7",IF(G15="Английский/Английский","7",IF(G15="Информатика/Английский","6",IF(G15="Английский/Информатика","7",IF(G15="Окружающий мир","6",IF(G15="Информатика","6",IF(G15="Литературное чтение","5",IF(G15="ОРКСЭ","4",IF(G15="ИЗО","3",IF(G15="Музыка","3",IF(G15="Технология","2",IF(G15="Физическая культура","1",))))))))))))))</f>
        <v>0</v>
      </c>
      <c r="I15" s="111" t="s">
        <v>2</v>
      </c>
      <c r="J15" s="408" t="str">
        <f>IF(I15="Математика","8",IF(I15="Русский язык","7",IF(I15="Английский","7",IF(I15="Английский/Английский","7",IF(I15="Информатика/Английский","6",IF(I15="Английский/Информатика","7",IF(I15="Окружающий мир","6",IF(I15="Информатика","6",IF(I15="Литературное чтение","5",IF(I15="ОРКСЭ","4",IF(I15="ИЗО","3",IF(I15="Музыка","3",IF(I15="Технология","2",IF(I15="Физическая культура","1",))))))))))))))</f>
        <v>6</v>
      </c>
      <c r="K15" s="406" t="s">
        <v>3</v>
      </c>
      <c r="L15" s="407" t="str">
        <f t="shared" ref="L15" si="7">IF(K15="Математика","8",IF(K15="Русский язык","7",IF(K15="Английский","7",IF(K15="Английский/Английский","7",IF(K15="Информатика/Английский","6",IF(K15="Английский/Информатика","7",IF(K15="Окружающий мир","6",IF(K15="Информатика","6",IF(K15="Литературное чтение","5",IF(K15="ОРКСЭ","4",IF(K15="ИЗО","3",IF(K15="Музыка","3",IF(K15="Технология","2",IF(K15="Физическая культура","1",))))))))))))))</f>
        <v>1</v>
      </c>
      <c r="M15" s="111" t="s">
        <v>2</v>
      </c>
      <c r="N15" s="408" t="str">
        <f>IF(M15="Математика","8",IF(M15="Русский язык","7",IF(M15="Английский","7",IF(M15="Английский/Английский","7",IF(M15="Информатика/Английский","6",IF(M15="Английский/Информатика","7",IF(M15="Окружающий мир","6",IF(M15="Информатика","6",IF(M15="Литературное чтение","5",IF(M15="ОРКСЭ","4",IF(M15="ИЗО","3",IF(M15="Музыка","3",IF(M15="Технология","2",IF(M15="Физическая культура","1",))))))))))))))</f>
        <v>6</v>
      </c>
      <c r="O15" s="333" t="s">
        <v>85</v>
      </c>
      <c r="P15" s="336">
        <v>5</v>
      </c>
      <c r="S15" s="286"/>
      <c r="T15" s="45"/>
    </row>
    <row r="16" spans="1:20" s="42" customFormat="1" ht="27.75" customHeight="1" x14ac:dyDescent="0.2">
      <c r="A16" s="530"/>
      <c r="B16" s="51">
        <v>4</v>
      </c>
      <c r="C16" s="111" t="s">
        <v>2</v>
      </c>
      <c r="D16" s="408" t="str">
        <f>IF(C16="Математика","8",IF(C16="Русский язык","7",IF(C16="Английский","7",IF(C16="Английский/Английский","7",IF(C16="Информатика/Английский","6",IF(C16="Английский/Информатика","7",IF(C16="Окружающий мир","6",IF(C16="Информатика","6",IF(C16="Литературное чтение","5",IF(C16="ОРКСЭ","4",IF(C16="ИЗО","3",IF(C16="Музыка","3",IF(C16="Технология","2",IF(C16="Физическая культура","1",))))))))))))))</f>
        <v>6</v>
      </c>
      <c r="E16" s="186" t="s">
        <v>85</v>
      </c>
      <c r="F16" s="405">
        <v>5</v>
      </c>
      <c r="G16" s="186" t="s">
        <v>85</v>
      </c>
      <c r="H16" s="405">
        <v>5</v>
      </c>
      <c r="I16" s="112" t="s">
        <v>5</v>
      </c>
      <c r="J16" s="405" t="str">
        <f>IF(I16="Математика","8",IF(I16="Русский язык","7",IF(I16="Английский","7",IF(I16="Английский/Английский","7",IF(I16="Информатика/Английский","6",IF(I16="Английский/Информатика","7",IF(I16="Окружающий мир","6",IF(I16="Информатика","6",IF(I16="Литературное чтение","5",IF(I16="ОРКСЭ","4",IF(I16="ИЗО","3",IF(I16="Музыка","3",IF(I16="Технология","2",IF(I16="Физическая культура","1",))))))))))))))</f>
        <v>7</v>
      </c>
      <c r="K16" s="111" t="s">
        <v>2</v>
      </c>
      <c r="L16" s="408" t="str">
        <f>IF(K16="Математика","8",IF(K16="Русский язык","7",IF(K16="Английский","7",IF(K16="Английский/Английский","7",IF(K16="Информатика/Английский","6",IF(K16="Английский/Информатика","7",IF(K16="Окружающий мир","6",IF(K16="Информатика","6",IF(K16="Литературное чтение","5",IF(K16="ОРКСЭ","4",IF(K16="ИЗО","3",IF(K16="Музыка","3",IF(K16="Технология","2",IF(K16="Физическая культура","1",))))))))))))))</f>
        <v>6</v>
      </c>
      <c r="M16" s="112" t="s">
        <v>6</v>
      </c>
      <c r="N16" s="408" t="str">
        <f>IF(M16="Математика","8",IF(M16="Русский язык","7",IF(M16="Английский","7",IF(M16="Английский/Английский","7",IF(M16="Информатика/Английский","6",IF(M16="Английский/Информатика","7",IF(M16="Окружающий мир","6",IF(M16="Информатика","6",IF(M16="Литературное чтение","5",IF(M16="ОРКСЭ","4",IF(M16="ИЗО","3",IF(M16="Музыка","3",IF(M16="Технология","2",IF(M16="Физическая культура","1",))))))))))))))</f>
        <v>8</v>
      </c>
      <c r="O16" s="305" t="s">
        <v>2</v>
      </c>
      <c r="P16" s="343" t="str">
        <f>IF(O16="Математика","8",IF(O16="Русский язык","7",IF(O16="Английский","7",IF(O16="Английский/Английский","7",IF(O16="Информатика/Английский","6",IF(O16="Английский/Информатика","7",IF(O16="Окружающий мир","6",IF(O16="Информатика","6",IF(O16="Литературное чтение","5",IF(O16="ОРКСЭ","4",IF(O16="ИЗО","3",IF(O16="Музыка","3",IF(O16="Технология","2",IF(O16="Физическая культура","1",))))))))))))))</f>
        <v>6</v>
      </c>
      <c r="S16" s="287"/>
      <c r="T16" s="45"/>
    </row>
    <row r="17" spans="1:20" s="42" customFormat="1" ht="27.75" customHeight="1" x14ac:dyDescent="0.25">
      <c r="A17" s="530"/>
      <c r="B17" s="52">
        <v>5</v>
      </c>
      <c r="C17" s="186" t="s">
        <v>1</v>
      </c>
      <c r="D17" s="408" t="str">
        <f>IF(C17="Математика","8",IF(C17="Русский язык","7",IF(C17="Английский","7",IF(C17="Английский/Английский","7",IF(C17="Информатика/Английский","6",IF(C17="Английский/Информатика","7",IF(C17="Окружающий мир","6",IF(C17="Информатика","6",IF(C17="Литературное чтение","5",IF(C17="ОРКСЭ","4",IF(C17="ИЗО","3",IF(C17="Музыка","3",IF(C17="Технология","2",IF(C17="Физическая культура","1",))))))))))))))</f>
        <v>5</v>
      </c>
      <c r="E17" s="111"/>
      <c r="F17" s="408"/>
      <c r="G17" s="406" t="s">
        <v>3</v>
      </c>
      <c r="H17" s="407" t="str">
        <f t="shared" ref="H17" si="8">IF(G17="Математика","8",IF(G17="Русский язык","7",IF(G17="Английский","7",IF(G17="Английский/Английский","7",IF(G17="Информатика/Английский","6",IF(G17="Английский/Информатика","7",IF(G17="Окружающий мир","6",IF(G17="Информатика","6",IF(G17="Литературное чтение","5",IF(G17="ОРКСЭ","4",IF(G17="ИЗО","3",IF(G17="Музыка","3",IF(G17="Технология","2",IF(G17="Физическая культура","1",))))))))))))))</f>
        <v>1</v>
      </c>
      <c r="I17" s="186" t="s">
        <v>85</v>
      </c>
      <c r="J17" s="405">
        <v>5</v>
      </c>
      <c r="K17" s="186" t="s">
        <v>85</v>
      </c>
      <c r="L17" s="405">
        <v>5</v>
      </c>
      <c r="M17" s="186" t="s">
        <v>85</v>
      </c>
      <c r="N17" s="405">
        <v>5</v>
      </c>
      <c r="O17" s="305" t="s">
        <v>8</v>
      </c>
      <c r="P17" s="336" t="str">
        <f>IF(O17="Математика","8",IF(O17="Русский язык","7",IF(O17="Английский","7",IF(O17="Английский/Английский","7",IF(O17="Информатика/Английский","6",IF(O17="Английский/Информатика","7",IF(O17="Окружающий мир","6",IF(O17="Информатика","6",IF(O17="Литературное чтение","5",IF(O17="ОРКСЭ","4",IF(O17="ИЗО","3",IF(O17="Музыка","3",IF(O17="Технология","2",IF(O17="Физическая культура","1",))))))))))))))</f>
        <v>3</v>
      </c>
      <c r="S17" s="288"/>
      <c r="T17" s="46"/>
    </row>
    <row r="18" spans="1:20" s="4" customFormat="1" ht="9" customHeight="1" thickBot="1" x14ac:dyDescent="0.2">
      <c r="A18" s="541"/>
      <c r="B18" s="157"/>
      <c r="C18" s="200"/>
      <c r="D18" s="232">
        <f>D13+D14+D15+D16+D17</f>
        <v>25</v>
      </c>
      <c r="E18" s="201"/>
      <c r="F18" s="232">
        <f>F13+F14+F15+F16+F17</f>
        <v>26</v>
      </c>
      <c r="G18" s="201"/>
      <c r="H18" s="232">
        <f>H13+H14+H15+H16+H17</f>
        <v>20</v>
      </c>
      <c r="I18" s="201"/>
      <c r="J18" s="184">
        <f>J13+J14+J15+J16+J17</f>
        <v>27</v>
      </c>
      <c r="K18" s="201"/>
      <c r="L18" s="184">
        <f>L13+L14+L15+L16+L17</f>
        <v>20</v>
      </c>
      <c r="M18" s="201"/>
      <c r="N18" s="184">
        <f>N13+N14+N15+N16+N17</f>
        <v>20</v>
      </c>
      <c r="O18" s="202"/>
      <c r="P18" s="339">
        <f>P13+P14+P15+P16+P17</f>
        <v>29</v>
      </c>
      <c r="S18" s="134"/>
    </row>
    <row r="19" spans="1:20" s="42" customFormat="1" x14ac:dyDescent="0.25">
      <c r="A19" s="521" t="s">
        <v>11</v>
      </c>
      <c r="B19" s="154">
        <v>1</v>
      </c>
      <c r="C19" s="402" t="s">
        <v>91</v>
      </c>
      <c r="D19" s="486">
        <f>IF(C19="Математика","8",IF(C19="Русский язык","7",IF(C19="Английский","7",IF(C19="Английский/Английский","7",IF(C19="Информатика/Английский","6",IF(C19="Английский/Информатика","7",IF(C19="Окружающий мир","6",IF(C19="Информатика","6",IF(C19="Литературное чтение","5",IF(C19="ОРКСЭ","4",IF(C19="ИЗО","3",IF(C19="Музыка","3",IF(C19="Технология","2",IF(C19="Физическая культура","1",))))))))))))))</f>
        <v>0</v>
      </c>
      <c r="E19" s="420" t="s">
        <v>3</v>
      </c>
      <c r="F19" s="487" t="str">
        <f t="shared" ref="F19" si="9">IF(E19="Математика","8",IF(E19="Русский язык","7",IF(E19="Английский","7",IF(E19="Английский/Английский","7",IF(E19="Информатика/Английский","6",IF(E19="Английский/Информатика","7",IF(E19="Окружающий мир","6",IF(E19="Информатика","6",IF(E19="Литературное чтение","5",IF(E19="ОРКСЭ","4",IF(E19="ИЗО","3",IF(E19="Музыка","3",IF(E19="Технология","2",IF(E19="Физическая культура","1",))))))))))))))</f>
        <v>1</v>
      </c>
      <c r="G19" s="484" t="s">
        <v>6</v>
      </c>
      <c r="H19" s="488" t="str">
        <f>IF(G19="Математика","8",IF(G19="Русский язык","7",IF(G19="Английский","7",IF(G19="Английский/Английский","7",IF(G19="Информатика/Английский","6",IF(G19="Английский/Информатика","7",IF(G19="Окружающий мир","6",IF(G19="Информатика","6",IF(G19="Литературное чтение","5",IF(G19="ОРКСЭ","4",IF(G19="ИЗО","3",IF(G19="Музыка","3",IF(G19="Технология","2",IF(G19="Физическая культура","1",))))))))))))))</f>
        <v>8</v>
      </c>
      <c r="I19" s="460" t="s">
        <v>73</v>
      </c>
      <c r="J19" s="486" t="str">
        <f>IF(I19="Математика","8",IF(I19="Русский язык","7",IF(I19="Английский","7",IF(I19="Английский/Английский","7",IF(I19="Информатика/Английский","6",IF(I19="Английский/Информатика","7",IF(I19="Окружающий мир","6",IF(I19="Информатика","6",IF(I19="Литературное чтение","5",IF(I19="ОРКСЭ","4",IF(I19="ИЗО","3",IF(I19="Музыка","3",IF(I19="Технология","2",IF(I19="Физическая культура","1",))))))))))))))</f>
        <v>3</v>
      </c>
      <c r="K19" s="460" t="s">
        <v>1</v>
      </c>
      <c r="L19" s="405" t="str">
        <f>IF(K19="Математика","8",IF(K19="Русский язык","7",IF(K19="Английский","7",IF(K19="Английский/Английский","7",IF(K19="Информатика/Английский","6",IF(K19="Английский/Информатика","7",IF(K19="Окружающий мир","6",IF(K19="Информатика","6",IF(K19="Литературное чтение","5",IF(K19="ОРКСЭ","4",IF(K19="ИЗО","3",IF(K19="Музыка","3",IF(K19="Технология","2",IF(K19="Физическая культура","1",))))))))))))))</f>
        <v>5</v>
      </c>
      <c r="M19" s="460" t="s">
        <v>1</v>
      </c>
      <c r="N19" s="486" t="str">
        <f>IF(M19="Математика","8",IF(M19="Русский язык","7",IF(M19="Английский","7",IF(M19="Английский/Английский","7",IF(M19="Информатика/Английский","6",IF(M19="Английский/Информатика","7",IF(M19="Окружающий мир","6",IF(M19="Информатика","6",IF(M19="Литературное чтение","5",IF(M19="ОРКСЭ","4",IF(M19="ИЗО","3",IF(M19="Музыка","3",IF(M19="Технология","2",IF(M19="Физическая культура","1",))))))))))))))</f>
        <v>5</v>
      </c>
      <c r="O19" s="485" t="s">
        <v>5</v>
      </c>
      <c r="P19" s="336" t="str">
        <f>IF(O19="Математика","8",IF(O19="Русский язык","7",IF(O19="Английский","7",IF(O19="Английский/Английский","7",IF(O19="Информатика/Английский","6",IF(O19="Английский/Информатика","7",IF(O19="Окружающий мир","6",IF(O19="Информатика","6",IF(O19="Литературное чтение","5",IF(O19="ОРКСЭ","4",IF(O19="ИЗО","3",IF(O19="Музыка","3",IF(O19="Технология","2",IF(O19="Физическая культура","1",))))))))))))))</f>
        <v>7</v>
      </c>
      <c r="S19" s="282"/>
      <c r="T19" s="45"/>
    </row>
    <row r="20" spans="1:20" s="42" customFormat="1" ht="21.75" customHeight="1" x14ac:dyDescent="0.25">
      <c r="A20" s="521"/>
      <c r="B20" s="245">
        <v>2</v>
      </c>
      <c r="C20" s="112" t="s">
        <v>5</v>
      </c>
      <c r="D20" s="408" t="str">
        <f>IF(C20="Математика","8",IF(C20="Русский язык","7",IF(C20="Английский","7",IF(C20="Английский/Английский","7",IF(C20="Информатика/Английский","6",IF(C20="Английский/Информатика","7",IF(C20="Окружающий мир","6",IF(C20="Информатика","6",IF(C20="Литературное чтение","5",IF(C20="ОРКСЭ","4",IF(C20="ИЗО","3",IF(C20="Музыка","3",IF(C20="Технология","2",IF(C20="Физическая культура","1",))))))))))))))</f>
        <v>7</v>
      </c>
      <c r="E20" s="484" t="s">
        <v>91</v>
      </c>
      <c r="F20" s="408">
        <f>IF(E20="Математика","8",IF(E20="Русский язык","7",IF(E20="Английский","7",IF(E20="Английский/Английский","7",IF(E20="Информатика/Английский","6",IF(E20="Английский/Информатика","7",IF(E20="Окружающий мир","6",IF(E20="Информатика","6",IF(E20="Литературное чтение","5",IF(E20="ОРКСЭ","4",IF(E20="ИЗО","3",IF(E20="Музыка","3",IF(E20="Технология","2",IF(E20="Физическая культура","1",))))))))))))))</f>
        <v>0</v>
      </c>
      <c r="G20" s="112" t="s">
        <v>5</v>
      </c>
      <c r="H20" s="408" t="str">
        <f>IF(G20="Математика","8",IF(G20="Русский язык","7",IF(G20="Английский","7",IF(G20="Английский/Английский","7",IF(G20="Информатика/Английский","6",IF(G20="Английский/Информатика","7",IF(G20="Окружающий мир","6",IF(G20="Информатика","6",IF(G20="Литературное чтение","5",IF(G20="ОРКСЭ","4",IF(G20="ИЗО","3",IF(G20="Музыка","3",IF(G20="Технология","2",IF(G20="Физическая культура","1",))))))))))))))</f>
        <v>7</v>
      </c>
      <c r="I20" s="112" t="s">
        <v>5</v>
      </c>
      <c r="J20" s="408" t="str">
        <f>IF(I20="Математика","8",IF(I20="Русский язык","7",IF(I20="Английский","7",IF(I20="Английский/Английский","7",IF(I20="Информатика/Английский","6",IF(I20="Английский/Информатика","7",IF(I20="Окружающий мир","6",IF(I20="Информатика","6",IF(I20="Литературное чтение","5",IF(I20="ОРКСЭ","4",IF(I20="ИЗО","3",IF(I20="Музыка","3",IF(I20="Технология","2",IF(I20="Физическая культура","1",))))))))))))))</f>
        <v>7</v>
      </c>
      <c r="K20" s="112" t="s">
        <v>5</v>
      </c>
      <c r="L20" s="408" t="str">
        <f>IF(K20="Математика","8",IF(K20="Русский язык","7",IF(K20="Английский","7",IF(K20="Английский/Английский","7",IF(K20="Информатика/Английский","6",IF(K20="Английский/Информатика","7",IF(K20="Окружающий мир","6",IF(K20="Информатика","6",IF(K20="Литературное чтение","5",IF(K20="ОРКСЭ","4",IF(K20="ИЗО","3",IF(K20="Музыка","3",IF(K20="Технология","2",IF(K20="Физическая культура","1",))))))))))))))</f>
        <v>7</v>
      </c>
      <c r="M20" s="111" t="s">
        <v>73</v>
      </c>
      <c r="N20" s="408" t="str">
        <f>IF(M20="Математика","8",IF(M20="Русский язык","7",IF(M20="Английский","7",IF(M20="Английский/Английский","7",IF(M20="Информатика/Английский","6",IF(M20="Английский/Информатика","7",IF(M20="Окружающий мир","6",IF(M20="Информатика","6",IF(M20="Литературное чтение","5",IF(M20="ОРКСЭ","4",IF(M20="ИЗО","3",IF(M20="Музыка","3",IF(M20="Технология","2",IF(M20="Физическая культура","1",))))))))))))))</f>
        <v>3</v>
      </c>
      <c r="O20" s="406" t="s">
        <v>3</v>
      </c>
      <c r="P20" s="340" t="str">
        <f t="shared" ref="P20" si="10">IF(O20="Математика","8",IF(O20="Русский язык","7",IF(O20="Английский","7",IF(O20="Английский/Английский","7",IF(O20="Информатика/Английский","6",IF(O20="Английский/Информатика","7",IF(O20="Окружающий мир","6",IF(O20="Информатика","6",IF(O20="Литературное чтение","5",IF(O20="ОРКСЭ","4",IF(O20="ИЗО","3",IF(O20="Музыка","3",IF(O20="Технология","2",IF(O20="Физическая культура","1",))))))))))))))</f>
        <v>1</v>
      </c>
      <c r="S20" s="286"/>
      <c r="T20" s="45"/>
    </row>
    <row r="21" spans="1:20" s="42" customFormat="1" ht="23.25" customHeight="1" x14ac:dyDescent="0.2">
      <c r="A21" s="521"/>
      <c r="B21" s="245">
        <v>3</v>
      </c>
      <c r="C21" s="112" t="s">
        <v>6</v>
      </c>
      <c r="D21" s="408" t="str">
        <f>IF(C21="Математика","8",IF(C21="Русский язык","7",IF(C21="Английский","7",IF(C21="Английский/Английский","7",IF(C21="Информатика/Английский","6",IF(C21="Английский/Информатика","7",IF(C21="Окружающий мир","6",IF(C21="Информатика","6",IF(C21="Литературное чтение","5",IF(C21="ОРКСЭ","4",IF(C21="ИЗО","3",IF(C21="Музыка","3",IF(C21="Технология","2",IF(C21="Физическая культура","1",))))))))))))))</f>
        <v>8</v>
      </c>
      <c r="E21" s="112" t="s">
        <v>6</v>
      </c>
      <c r="F21" s="408" t="str">
        <f>IF(E21="Математика","8",IF(E21="Русский язык","7",IF(E21="Английский","7",IF(E21="Английский/Английский","7",IF(E21="Информатика/Английский","6",IF(E21="Английский/Информатика","7",IF(E21="Окружающий мир","6",IF(E21="Информатика","6",IF(E21="Литературное чтение","5",IF(E21="ОРКСЭ","4",IF(E21="ИЗО","3",IF(E21="Музыка","3",IF(E21="Технология","2",IF(E21="Физическая культура","1",))))))))))))))</f>
        <v>8</v>
      </c>
      <c r="G21" s="111" t="s">
        <v>73</v>
      </c>
      <c r="H21" s="408" t="str">
        <f>IF(G21="Математика","8",IF(G21="Русский язык","7",IF(G21="Английский","7",IF(G21="Английский/Английский","7",IF(G21="Информатика/Английский","6",IF(G21="Английский/Информатика","7",IF(G21="Окружающий мир","6",IF(G21="Информатика","6",IF(G21="Литературное чтение","5",IF(G21="ОРКСЭ","4",IF(G21="ИЗО","3",IF(G21="Музыка","3",IF(G21="Технология","2",IF(G21="Физическая культура","1",))))))))))))))</f>
        <v>3</v>
      </c>
      <c r="I21" s="461" t="s">
        <v>6</v>
      </c>
      <c r="J21" s="489" t="str">
        <f>IF(I21="Математика","8",IF(I21="Русский язык","7",IF(I21="Английский","7",IF(I21="Английский/Английский","7",IF(I21="Информатика/Английский","6",IF(I21="Английский/Информатика","7",IF(I21="Окружающий мир","6",IF(I21="Информатика","6",IF(I21="Литературное чтение","5",IF(I21="ОРКСЭ","4",IF(I21="ИЗО","3",IF(I21="Музыка","3",IF(I21="Технология","2",IF(I21="Физическая культура","1",))))))))))))))</f>
        <v>8</v>
      </c>
      <c r="K21" s="112" t="s">
        <v>6</v>
      </c>
      <c r="L21" s="408" t="str">
        <f>IF(K21="Математика","8",IF(K21="Русский язык","7",IF(K21="Английский","7",IF(K21="Английский/Английский","7",IF(K21="Информатика/Английский","6",IF(K21="Английский/Информатика","7",IF(K21="Окружающий мир","6",IF(K21="Информатика","6",IF(K21="Литературное чтение","5",IF(K21="ОРКСЭ","4",IF(K21="ИЗО","3",IF(K21="Музыка","3",IF(K21="Технология","2",IF(K21="Физическая культура","1",))))))))))))))</f>
        <v>8</v>
      </c>
      <c r="M21" s="112" t="s">
        <v>5</v>
      </c>
      <c r="N21" s="408" t="str">
        <f>IF(M21="Математика","8",IF(M21="Русский язык","7",IF(M21="Английский","7",IF(M21="Английский/Английский","7",IF(M21="Информатика/Английский","6",IF(M21="Английский/Информатика","7",IF(M21="Окружающий мир","6",IF(M21="Информатика","6",IF(M21="Литературное чтение","5",IF(M21="ОРКСЭ","4",IF(M21="ИЗО","3",IF(M21="Музыка","3",IF(M21="Технология","2",IF(M21="Физическая культура","1",))))))))))))))</f>
        <v>7</v>
      </c>
      <c r="O21" s="484" t="s">
        <v>91</v>
      </c>
      <c r="P21" s="338">
        <f>IF(O21="Математика","8",IF(O21="Русский язык","7",IF(O21="Английский","7",IF(O21="Английский/Английский","7",IF(O21="Информатика/Английский","6",IF(O21="Английский/Информатика","7",IF(O21="Окружающий мир","6",IF(O21="Информатика","6",IF(O21="Литературное чтение","5",IF(O21="ОРКСЭ","4",IF(O21="ИЗО","3",IF(O21="Музыка","3",IF(O21="Технология","2",IF(O21="Физическая культура","1",))))))))))))))</f>
        <v>0</v>
      </c>
      <c r="S21" s="289"/>
      <c r="T21" s="45"/>
    </row>
    <row r="22" spans="1:20" s="42" customFormat="1" x14ac:dyDescent="0.25">
      <c r="A22" s="521"/>
      <c r="B22" s="245">
        <v>4</v>
      </c>
      <c r="C22" s="111" t="s">
        <v>8</v>
      </c>
      <c r="D22" s="405" t="str">
        <f>IF(C22="Математика","8",IF(C22="Русский язык","7",IF(C22="Английский","7",IF(C22="Английский/Английский","7",IF(C22="Информатика/Английский","6",IF(C22="Английский/Информатика","7",IF(C22="Окружающий мир","6",IF(C22="Информатика","6",IF(C22="Литературное чтение","5",IF(C22="ОРКСЭ","4",IF(C22="ИЗО","3",IF(C22="Музыка","3",IF(C22="Технология","2",IF(C22="Физическая культура","1",))))))))))))))</f>
        <v>3</v>
      </c>
      <c r="E22" s="111" t="s">
        <v>73</v>
      </c>
      <c r="F22" s="408" t="str">
        <f>IF(E22="Математика","8",IF(E22="Русский язык","7",IF(E22="Английский","7",IF(E22="Английский/Английский","7",IF(E22="Информатика/Английский","6",IF(E22="Английский/Информатика","7",IF(E22="Окружающий мир","6",IF(E22="Информатика","6",IF(E22="Литературное чтение","5",IF(E22="ОРКСЭ","4",IF(E22="ИЗО","3",IF(E22="Музыка","3",IF(E22="Технология","2",IF(E22="Физическая культура","1",))))))))))))))</f>
        <v>3</v>
      </c>
      <c r="G22" s="186" t="s">
        <v>1</v>
      </c>
      <c r="H22" s="407" t="str">
        <f t="shared" ref="H22" si="11">IF(G22="Математика","8",IF(G22="Русский язык","7",IF(G22="Английский","7",IF(G22="Английский/Английский","7",IF(G22="Информатика/Английский","6",IF(G22="Английский/Информатика","7",IF(G22="Окружающий мир","6",IF(G22="Информатика","6",IF(G22="Литературное чтение","5",IF(G22="ОРКСЭ","4",IF(G22="ИЗО","3",IF(G22="Музыка","3",IF(G22="Технология","2",IF(G22="Физическая культура","1",))))))))))))))</f>
        <v>5</v>
      </c>
      <c r="I22" s="111" t="s">
        <v>1</v>
      </c>
      <c r="J22" s="408" t="str">
        <f>IF(I22="Математика","8",IF(I22="Русский язык","7",IF(I22="Английский","7",IF(I22="Английский/Английский","7",IF(I22="Информатика/Английский","6",IF(I22="Английский/Информатика","7",IF(I22="Окружающий мир","6",IF(I22="Информатика","6",IF(I22="Литературное чтение","5",IF(I22="ОРКСЭ","4",IF(I22="ИЗО","3",IF(I22="Музыка","3",IF(I22="Технология","2",IF(I22="Физическая культура","1",))))))))))))))</f>
        <v>5</v>
      </c>
      <c r="K22" s="192" t="s">
        <v>9</v>
      </c>
      <c r="L22" s="409" t="str">
        <f>IF(K22="Математика","8",IF(K22="Русский язык","7",IF(K22="Английский","7",IF(K22="Английский/Английский","7",IF(K22="Информатика/Английский","6",IF(K22="Английский/Информатика","7",IF(K22="Окружающий мир","6",IF(K22="Информатика","6",IF(K22="Литературное чтение","5",IF(K22="ОРКСЭ","4",IF(K22="ИЗО","3",IF(K22="Музыка","3",IF(K22="Технология","2",IF(K22="Физическая культура","1",))))))))))))))</f>
        <v>2</v>
      </c>
      <c r="M22" s="112" t="s">
        <v>6</v>
      </c>
      <c r="N22" s="408" t="str">
        <f>IF(M22="Математика","8",IF(M22="Русский язык","7",IF(M22="Английский","7",IF(M22="Английский/Английский","7",IF(M22="Информатика/Английский","6",IF(M22="Английский/Информатика","7",IF(M22="Окружающий мир","6",IF(M22="Информатика","6",IF(M22="Литературное чтение","5",IF(M22="ОРКСЭ","4",IF(M22="ИЗО","3",IF(M22="Музыка","3",IF(M22="Технология","2",IF(M22="Физическая культура","1",))))))))))))))</f>
        <v>8</v>
      </c>
      <c r="O22" s="111" t="s">
        <v>1</v>
      </c>
      <c r="P22" s="338" t="str">
        <f>IF(O22="Математика","8",IF(O22="Русский язык","7",IF(O22="Английский","7",IF(O22="Английский/Английский","7",IF(O22="Информатика/Английский","6",IF(O22="Английский/Информатика","7",IF(O22="Окружающий мир","6",IF(O22="Информатика","6",IF(O22="Литературное чтение","5",IF(O22="ОРКСЭ","4",IF(O22="ИЗО","3",IF(O22="Музыка","3",IF(O22="Технология","2",IF(O22="Физическая культура","1",))))))))))))))</f>
        <v>5</v>
      </c>
      <c r="S22" s="287"/>
      <c r="T22" s="46"/>
    </row>
    <row r="23" spans="1:20" s="42" customFormat="1" x14ac:dyDescent="0.25">
      <c r="A23" s="521"/>
      <c r="B23" s="246">
        <v>5</v>
      </c>
      <c r="C23" s="186"/>
      <c r="D23" s="408"/>
      <c r="E23" s="186" t="s">
        <v>1</v>
      </c>
      <c r="F23" s="408" t="str">
        <f>IF(E23="Математика","8",IF(E23="Русский язык","7",IF(E23="Английский","7",IF(E23="Английский/Английский","7",IF(E23="Информатика/Английский","6",IF(E23="Английский/Информатика","7",IF(E23="Окружающий мир","6",IF(E23="Информатика","6",IF(E23="Литературное чтение","5",IF(E23="ОРКСЭ","4",IF(E23="ИЗО","3",IF(E23="Музыка","3",IF(E23="Технология","2",IF(E23="Физическая культура","1",))))))))))))))</f>
        <v>5</v>
      </c>
      <c r="G23" s="406" t="s">
        <v>3</v>
      </c>
      <c r="H23" s="405" t="str">
        <f>IF(G23="Математика","8",IF(G23="Русский язык","7",IF(G23="Английский","7",IF(G23="Английский/Английский","7",IF(G23="Информатика/Английский","6",IF(G23="Английский/Информатика","7",IF(G23="Окружающий мир","6",IF(G23="Информатика","6",IF(G23="Литературное чтение","5",IF(G23="ОРКСЭ","4",IF(G23="ИЗО","3",IF(G23="Музыка","3",IF(G23="Технология","2",IF(G23="Физическая культура","1",))))))))))))))</f>
        <v>1</v>
      </c>
      <c r="I23" s="111"/>
      <c r="J23" s="408"/>
      <c r="K23" s="111"/>
      <c r="L23" s="408"/>
      <c r="M23" s="112"/>
      <c r="N23" s="408"/>
      <c r="O23" s="139"/>
      <c r="P23" s="338"/>
      <c r="S23" s="288"/>
      <c r="T23" s="46"/>
    </row>
    <row r="24" spans="1:20" s="4" customFormat="1" ht="9" customHeight="1" thickBot="1" x14ac:dyDescent="0.2">
      <c r="A24" s="521"/>
      <c r="B24" s="161"/>
      <c r="C24" s="347"/>
      <c r="D24" s="348">
        <f>D19+D20+D21+D22+D23</f>
        <v>18</v>
      </c>
      <c r="E24" s="349"/>
      <c r="F24" s="348">
        <f>F19+F20+F21+F22+F23</f>
        <v>17</v>
      </c>
      <c r="G24" s="349"/>
      <c r="H24" s="348">
        <f>H19+H20+H21+H22+H23</f>
        <v>24</v>
      </c>
      <c r="I24" s="349"/>
      <c r="J24" s="348">
        <f>J19+P20+J21+J22+J23+J20</f>
        <v>24</v>
      </c>
      <c r="K24" s="349"/>
      <c r="L24" s="350">
        <f>L19+L20+L21+L22+L23</f>
        <v>22</v>
      </c>
      <c r="M24" s="349"/>
      <c r="N24" s="348">
        <f>N19+N20+N21+N22+N23</f>
        <v>23</v>
      </c>
      <c r="O24" s="349"/>
      <c r="P24" s="341">
        <f>P19+P20+P21+P22+P23</f>
        <v>13</v>
      </c>
      <c r="S24" s="134"/>
    </row>
    <row r="25" spans="1:20" s="4" customFormat="1" x14ac:dyDescent="0.2">
      <c r="A25" s="546" t="s">
        <v>12</v>
      </c>
      <c r="B25" s="248">
        <v>1</v>
      </c>
      <c r="C25" s="465" t="s">
        <v>1</v>
      </c>
      <c r="D25" s="471" t="str">
        <f>IF(C25="Математика","8",IF(C25="Русский язык","7",IF(C25="Английский","7",IF(C25="Английский/Английский","7",IF(C25="Информатика/Английский","6",IF(C25="Английский/Информатика","7",IF(C25="Окружающий мир","6",IF(C25="Информатика","6",IF(C25="Литературное чтение","5",IF(C25="ОРКСЭ","4",IF(C25="ИЗО","3",IF(C25="Музыка","3",IF(C25="Технология","2",IF(C25="Физическая культура","1",))))))))))))))</f>
        <v>5</v>
      </c>
      <c r="E25" s="402" t="s">
        <v>5</v>
      </c>
      <c r="F25" s="470" t="str">
        <f>IF(E25="Математика","8",IF(E25="Русский язык","7",IF(E25="Английский","7",IF(E25="Английский/Английский","7",IF(E25="Информатика/Английский","6",IF(E25="Английский/Информатика","7",IF(E25="Окружающий мир","6",IF(E25="Информатика","6",IF(E25="Литературное чтение","5",IF(E25="ОРКСЭ","4",IF(E25="ИЗО","3",IF(E25="Музыка","3",IF(E25="Технология","2",IF(E25="Физическая культура","1",))))))))))))))</f>
        <v>7</v>
      </c>
      <c r="G25" s="402" t="s">
        <v>9</v>
      </c>
      <c r="H25" s="471" t="str">
        <f>IF(G25="Математика","8",IF(G25="Русский язык","7",IF(G25="Английский","7",IF(G25="Английский/Английский","7",IF(G25="Информатика/Английский","6",IF(G25="Английский/Информатика","7",IF(G25="Окружающий мир","6",IF(G25="Информатика","6",IF(G25="Литературное чтение","5",IF(G25="ОРКСЭ","4",IF(G25="ИЗО","3",IF(G25="Музыка","3",IF(G25="Технология","2",IF(G25="Физическая культура","1",))))))))))))))</f>
        <v>2</v>
      </c>
      <c r="I25" s="402" t="s">
        <v>5</v>
      </c>
      <c r="J25" s="470" t="str">
        <f>IF(I25="Математика","8",IF(I25="Русский язык","7",IF(I25="Английский","7",IF(I25="Английский/Английский","7",IF(I25="Информатика/Английский","6",IF(I25="Английский/Информатика","7",IF(I25="Окружающий мир","6",IF(I25="Информатика","6",IF(I25="Литературное чтение","5",IF(I25="ОРКСЭ","4",IF(I25="ИЗО","3",IF(I25="Музыка","3",IF(I25="Технология","2",IF(I25="Физическая культура","1",))))))))))))))</f>
        <v>7</v>
      </c>
      <c r="K25" s="331" t="s">
        <v>73</v>
      </c>
      <c r="L25" s="471" t="str">
        <f>IF(K25="Математика","8",IF(K25="Русский язык","7",IF(K25="Английский","7",IF(K25="Английский/Английский","7",IF(K25="Информатика/Английский","6",IF(K25="Английский/Информатика","7",IF(K25="Окружающий мир","6",IF(K25="Информатика","6",IF(K25="Литературное чтение","5",IF(K25="ОРКСЭ","4",IF(K25="ИЗО","3",IF(K25="Музыка","3",IF(K25="Технология","2",IF(K25="Физическая культура","1",))))))))))))))</f>
        <v>3</v>
      </c>
      <c r="M25" s="402" t="s">
        <v>91</v>
      </c>
      <c r="N25" s="471">
        <f>IF(M25="Математика","8",IF(M25="Русский язык","7",IF(M25="Английский","7",IF(M25="Английский/Английский","7",IF(M25="Информатика/Английский","6",IF(M25="Английский/Информатика","7",IF(M25="Окружающий мир","6",IF(M25="Информатика","6",IF(M25="Литературное чтение","5",IF(M25="ОРКСЭ","4",IF(M25="ИЗО","3",IF(M25="Музыка","3",IF(M25="Технология","2",IF(M25="Физическая культура","1",))))))))))))))</f>
        <v>0</v>
      </c>
      <c r="O25" s="482" t="s">
        <v>6</v>
      </c>
      <c r="P25" s="343" t="str">
        <f>IF(O25="Математика","8",IF(O25="Русский язык","7",IF(O25="Английский","7",IF(O25="Английский/Английский","7",IF(O25="Информатика/Английский","6",IF(O25="Английский/Информатика","7",IF(O25="Окружающий мир","6",IF(O25="Информатика","6",IF(O25="Литературное чтение","5",IF(O25="ОРКСЭ","4",IF(O25="ИЗО","3",IF(O25="Музыка","3",IF(O25="Технология","2",IF(O25="Физическая культура","1",))))))))))))))</f>
        <v>8</v>
      </c>
      <c r="S25" s="282"/>
      <c r="T25" s="47"/>
    </row>
    <row r="26" spans="1:20" s="42" customFormat="1" ht="15.75" thickBot="1" x14ac:dyDescent="0.3">
      <c r="A26" s="530"/>
      <c r="B26" s="245">
        <v>2</v>
      </c>
      <c r="C26" s="111" t="s">
        <v>73</v>
      </c>
      <c r="D26" s="408" t="str">
        <f>IF(C26="Математика","8",IF(C26="Русский язык","7",IF(C26="Английский","7",IF(C26="Английский/Английский","7",IF(C26="Информатика/Английский","6",IF(C26="Английский/Информатика","7",IF(C26="Окружающий мир","6",IF(C26="Информатика","6",IF(C26="Литературное чтение","5",IF(C26="ОРКСЭ","4",IF(C26="ИЗО","3",IF(C26="Музыка","3",IF(C26="Технология","2",IF(C26="Физическая культура","1",))))))))))))))</f>
        <v>3</v>
      </c>
      <c r="E26" s="406" t="s">
        <v>3</v>
      </c>
      <c r="F26" s="407" t="str">
        <f>IF(E26="Математика","8",IF(E26="Русский язык","7",IF(E26="Английский","7",IF(E26="Английский/Английский","7",IF(E26="Информатика/Английский","6",IF(E26="Английский/Информатика","7",IF(E26="Окружающий мир","6",IF(E26="Информатика","6",IF(E26="Литературное чтение","5",IF(E26="ОРКСЭ","4",IF(E26="ИЗО","3",IF(E26="Музыка","3",IF(E26="Технология","2",IF(E26="Физическая культура","1",))))))))))))))</f>
        <v>1</v>
      </c>
      <c r="G26" s="112" t="s">
        <v>5</v>
      </c>
      <c r="H26" s="408" t="str">
        <f>IF(G26="Математика","8",IF(G26="Русский язык","7",IF(G26="Английский","7",IF(G26="Английский/Английский","7",IF(G26="Информатика/Английский","6",IF(G26="Английский/Информатика","7",IF(G26="Окружающий мир","6",IF(G26="Информатика","6",IF(G26="Литературное чтение","5",IF(G26="ОРКСЭ","4",IF(G26="ИЗО","3",IF(G26="Музыка","3",IF(G26="Технология","2",IF(G26="Физическая культура","1",))))))))))))))</f>
        <v>7</v>
      </c>
      <c r="I26" s="112" t="s">
        <v>91</v>
      </c>
      <c r="J26" s="408">
        <f>IF(I26="Математика","8",IF(I26="Русский язык","7",IF(I26="Английский","7",IF(I26="Английский/Английский","7",IF(I26="Информатика/Английский","6",IF(I26="Английский/Информатика","7",IF(I26="Окружающий мир","6",IF(I26="Информатика","6",IF(I26="Литературное чтение","5",IF(I26="ОРКСЭ","4",IF(I26="ИЗО","3",IF(I26="Музыка","3",IF(I26="Технология","2",IF(I26="Физическая культура","1",))))))))))))))</f>
        <v>0</v>
      </c>
      <c r="K26" s="112" t="s">
        <v>5</v>
      </c>
      <c r="L26" s="408" t="str">
        <f>IF(K26="Математика","8",IF(K26="Русский язык","7",IF(K26="Английский","7",IF(K26="Английский/Английский","7",IF(K26="Информатика/Английский","6",IF(K26="Английский/Информатика","7",IF(K26="Окружающий мир","6",IF(K26="Информатика","6",IF(K26="Литературное чтение","5",IF(K26="ОРКСЭ","4",IF(K26="ИЗО","3",IF(K26="Музыка","3",IF(K26="Технология","2",IF(K26="Физическая культура","1",))))))))))))))</f>
        <v>7</v>
      </c>
      <c r="M26" s="111" t="s">
        <v>1</v>
      </c>
      <c r="N26" s="408" t="str">
        <f>IF(M26="Математика","8",IF(M26="Русский язык","7",IF(M26="Английский","7",IF(M26="Английский/Английский","7",IF(M26="Информатика/Английский","6",IF(M26="Английский/Информатика","7",IF(M26="Окружающий мир","6",IF(M26="Информатика","6",IF(M26="Литературное чтение","5",IF(M26="ОРКСЭ","4",IF(M26="ИЗО","3",IF(M26="Музыка","3",IF(M26="Технология","2",IF(M26="Физическая культура","1",))))))))))))))</f>
        <v>5</v>
      </c>
      <c r="O26" s="306" t="s">
        <v>5</v>
      </c>
      <c r="P26" s="343" t="str">
        <f>IF(O26="Математика","8",IF(O26="Русский язык","7",IF(O26="Английский","7",IF(O26="Английский/Английский","7",IF(O26="Информатика/Английский","6",IF(O26="Английский/Информатика","7",IF(O26="Окружающий мир","6",IF(O26="Информатика","6",IF(O26="Литературное чтение","5",IF(O26="ОРКСЭ","4",IF(O26="ИЗО","3",IF(O26="Музыка","3",IF(O26="Технология","2",IF(O26="Физическая культура","1",))))))))))))))</f>
        <v>7</v>
      </c>
      <c r="S26" s="285"/>
      <c r="T26" s="45"/>
    </row>
    <row r="27" spans="1:20" s="42" customFormat="1" x14ac:dyDescent="0.25">
      <c r="A27" s="530"/>
      <c r="B27" s="245">
        <v>3</v>
      </c>
      <c r="C27" s="111" t="s">
        <v>2</v>
      </c>
      <c r="D27" s="408" t="str">
        <f>IF(C27="Математика","8",IF(C27="Русский язык","7",IF(C27="Английский","7",IF(C27="Английский/Английский","7",IF(C27="Информатика/Английский","6",IF(C27="Английский/Информатика","7",IF(C27="Окружающий мир","6",IF(C27="Информатика","6",IF(C27="Литературное чтение","5",IF(C27="ОРКСЭ","4",IF(C27="ИЗО","3",IF(C27="Музыка","3",IF(C27="Технология","2",IF(C27="Физическая культура","1",))))))))))))))</f>
        <v>6</v>
      </c>
      <c r="E27" s="186" t="s">
        <v>1</v>
      </c>
      <c r="F27" s="408" t="str">
        <f>IF(E27="Математика","8",IF(E27="Русский язык","7",IF(E27="Английский","7",IF(E27="Английский/Английский","7",IF(E27="Информатика/Английский","6",IF(E27="Английский/Информатика","7",IF(E27="Окружающий мир","6",IF(E27="Информатика","6",IF(E27="Литературное чтение","5",IF(E27="ОРКСЭ","4",IF(E27="ИЗО","3",IF(E27="Музыка","3",IF(E27="Технология","2",IF(E27="Физическая культура","1",))))))))))))))</f>
        <v>5</v>
      </c>
      <c r="G27" s="112" t="s">
        <v>6</v>
      </c>
      <c r="H27" s="408" t="str">
        <f>IF(G27="Математика","8",IF(G27="Русский язык","7",IF(G27="Английский","7",IF(G27="Английский/Английский","7",IF(G27="Информатика/Английский","6",IF(G27="Английский/Информатика","7",IF(G27="Окружающий мир","6",IF(G27="Информатика","6",IF(G27="Литературное чтение","5",IF(G27="ОРКСЭ","4",IF(G27="ИЗО","3",IF(G27="Музыка","3",IF(G27="Технология","2",IF(G27="Физическая культура","1",))))))))))))))</f>
        <v>8</v>
      </c>
      <c r="I27" s="460" t="s">
        <v>1</v>
      </c>
      <c r="J27" s="470" t="str">
        <f>IF(I27="Математика","8",IF(I27="Русский язык","7",IF(I27="Английский","7",IF(I27="Английский/Английский","7",IF(I27="Информатика/Английский","6",IF(I27="Английский/Информатика","7",IF(I27="Окружающий мир","6",IF(I27="Информатика","6",IF(I27="Литературное чтение","5",IF(I27="ОРКСЭ","4",IF(I27="ИЗО","3",IF(I27="Музыка","3",IF(I27="Технология","2",IF(I27="Физическая культура","1",))))))))))))))</f>
        <v>5</v>
      </c>
      <c r="K27" s="112" t="s">
        <v>6</v>
      </c>
      <c r="L27" s="408" t="str">
        <f>IF(K27="Математика","8",IF(K27="Русский язык","7",IF(K27="Английский","7",IF(K27="Английский/Английский","7",IF(K27="Информатика/Английский","6",IF(K27="Английский/Информатика","7",IF(K27="Окружающий мир","6",IF(K27="Информатика","6",IF(K27="Литературное чтение","5",IF(K27="ОРКСЭ","4",IF(K27="ИЗО","3",IF(K27="Музыка","3",IF(K27="Технология","2",IF(K27="Физическая культура","1",))))))))))))))</f>
        <v>8</v>
      </c>
      <c r="M27" s="112" t="s">
        <v>9</v>
      </c>
      <c r="N27" s="408" t="str">
        <f>IF(M27="Математика","8",IF(M27="Русский язык","7",IF(M27="Английский","7",IF(M27="Английский/Английский","7",IF(M27="Информатика/Английский","6",IF(M27="Английский/Информатика","7",IF(M27="Окружающий мир","6",IF(M27="Информатика","6",IF(M27="Литературное чтение","5",IF(M27="ОРКСЭ","4",IF(M27="ИЗО","3",IF(M27="Музыка","3",IF(M27="Технология","2",IF(M27="Физическая культура","1",))))))))))))))</f>
        <v>2</v>
      </c>
      <c r="O27" s="416" t="s">
        <v>3</v>
      </c>
      <c r="P27" s="345" t="str">
        <f t="shared" ref="P27" si="12">IF(O27="Математика","8",IF(O27="Русский язык","7",IF(O27="Английский","7",IF(O27="Английский/Английский","7",IF(O27="Информатика/Английский","6",IF(O27="Английский/Информатика","7",IF(O27="Окружающий мир","6",IF(O27="Информатика","6",IF(O27="Литературное чтение","5",IF(O27="ОРКСЭ","4",IF(O27="ИЗО","3",IF(O27="Музыка","3",IF(O27="Технология","2",IF(O27="Физическая культура","1",))))))))))))))</f>
        <v>1</v>
      </c>
      <c r="S27" s="290"/>
      <c r="T27" s="45"/>
    </row>
    <row r="28" spans="1:20" s="42" customFormat="1" x14ac:dyDescent="0.2">
      <c r="A28" s="530"/>
      <c r="B28" s="245">
        <v>4</v>
      </c>
      <c r="C28" s="112" t="s">
        <v>5</v>
      </c>
      <c r="D28" s="405" t="str">
        <f>IF(C28="Математика","8",IF(C28="Русский язык","7",IF(C28="Английский","7",IF(C28="Английский/Английский","7",IF(C28="Информатика/Английский","6",IF(C28="Английский/Информатика","7",IF(C28="Окружающий мир","6",IF(C28="Информатика","6",IF(C28="Литературное чтение","5",IF(C28="ОРКСЭ","4",IF(C28="ИЗО","3",IF(C28="Музыка","3",IF(C28="Технология","2",IF(C28="Физическая культура","1",))))))))))))))</f>
        <v>7</v>
      </c>
      <c r="E28" s="111" t="s">
        <v>2</v>
      </c>
      <c r="F28" s="408" t="str">
        <f>IF(E28="Математика","8",IF(E28="Русский язык","7",IF(E28="Английский","7",IF(E28="Английский/Английский","7",IF(E28="Информатика/Английский","6",IF(E28="Английский/Информатика","7",IF(E28="Окружающий мир","6",IF(E28="Информатика","6",IF(E28="Литературное чтение","5",IF(E28="ОРКСЭ","4",IF(E28="ИЗО","3",IF(E28="Музыка","3",IF(E28="Технология","2",IF(E28="Физическая культура","1",))))))))))))))</f>
        <v>6</v>
      </c>
      <c r="G28" s="111" t="s">
        <v>1</v>
      </c>
      <c r="H28" s="405" t="str">
        <f>IF(G28="Математика","8",IF(G28="Русский язык","7",IF(G28="Английский","7",IF(G28="Английский/Английский","7",IF(G28="Информатика/Английский","6",IF(G28="Английский/Информатика","7",IF(G28="Окружающий мир","6",IF(G28="Информатика","6",IF(G28="Литературное чтение","5",IF(G28="ОРКСЭ","4",IF(G28="ИЗО","3",IF(G28="Музыка","3",IF(G28="Технология","2",IF(G28="Физическая культура","1",))))))))))))))</f>
        <v>5</v>
      </c>
      <c r="I28" s="111" t="s">
        <v>8</v>
      </c>
      <c r="J28" s="405" t="str">
        <f>IF(I28="Математика","8",IF(I28="Русский язык","7",IF(I28="Английский","7",IF(I28="Английский/Английский","7",IF(I28="Информатика/Английский","6",IF(I28="Английский/Информатика","7",IF(I28="Окружающий мир","6",IF(I28="Информатика","6",IF(I28="Литературное чтение","5",IF(I28="ОРКСЭ","4",IF(I28="ИЗО","3",IF(I28="Музыка","3",IF(I28="Технология","2",IF(I28="Физическая культура","1",))))))))))))))</f>
        <v>3</v>
      </c>
      <c r="K28" s="111" t="s">
        <v>1</v>
      </c>
      <c r="L28" s="408" t="str">
        <f>IF(K28="Математика","8",IF(K28="Русский язык","7",IF(K28="Английский","7",IF(K28="Английский/Английский","7",IF(K28="Информатика/Английский","6",IF(K28="Английский/Информатика","7",IF(K28="Окружающий мир","6",IF(K28="Информатика","6",IF(K28="Литературное чтение","5",IF(K28="ОРКСЭ","4",IF(K28="ИЗО","3",IF(K28="Музыка","3",IF(K28="Технология","2",IF(K28="Физическая культура","1",))))))))))))))</f>
        <v>5</v>
      </c>
      <c r="M28" s="112" t="s">
        <v>5</v>
      </c>
      <c r="N28" s="408" t="str">
        <f>IF(M28="Математика","8",IF(M28="Русский язык","7",IF(M28="Английский","7",IF(M28="Английский/Английский","7",IF(M28="Информатика/Английский","6",IF(M28="Английский/Информатика","7",IF(M28="Окружающий мир","6",IF(M28="Информатика","6",IF(M28="Литературное чтение","5",IF(M28="ОРКСЭ","4",IF(M28="ИЗО","3",IF(M28="Музыка","3",IF(M28="Технология","2",IF(M28="Физическая культура","1",))))))))))))))</f>
        <v>7</v>
      </c>
      <c r="O28" s="305" t="s">
        <v>73</v>
      </c>
      <c r="P28" s="343" t="str">
        <f>IF(O28="Математика","8",IF(O28="Русский язык","7",IF(O28="Английский","7",IF(O28="Английский/Английский","7",IF(O28="Информатика/Английский","6",IF(O28="Английский/Информатика","7",IF(O28="Окружающий мир","6",IF(O28="Информатика","6",IF(O28="Литературное чтение","5",IF(O28="ОРКСЭ","4",IF(O28="ИЗО","3",IF(O28="Музыка","3",IF(O28="Технология","2",IF(O28="Физическая культура","1",))))))))))))))</f>
        <v>3</v>
      </c>
      <c r="S28" s="287"/>
      <c r="T28" s="45"/>
    </row>
    <row r="29" spans="1:20" s="42" customFormat="1" x14ac:dyDescent="0.2">
      <c r="A29" s="530"/>
      <c r="B29" s="246">
        <v>5</v>
      </c>
      <c r="C29" s="112"/>
      <c r="D29" s="405"/>
      <c r="E29" s="192" t="s">
        <v>9</v>
      </c>
      <c r="F29" s="409" t="str">
        <f>IF(E29="Математика","8",IF(E29="Русский язык","7",IF(E29="Английский","7",IF(E29="Английский/Английский","7",IF(E29="Информатика/Английский","6",IF(E29="Английский/Информатика","7",IF(E29="Окружающий мир","6",IF(E29="Информатика","6",IF(E29="Литературное чтение","5",IF(E29="ОРКСЭ","4",IF(E29="ИЗО","3",IF(E29="Музыка","3",IF(E29="Технология","2",IF(E29="Физическая культура","1",))))))))))))))</f>
        <v>2</v>
      </c>
      <c r="G29" s="460"/>
      <c r="H29" s="405"/>
      <c r="I29" s="112"/>
      <c r="J29" s="408"/>
      <c r="K29" s="112"/>
      <c r="L29" s="408"/>
      <c r="M29" s="111"/>
      <c r="N29" s="408"/>
      <c r="O29" s="305" t="s">
        <v>1</v>
      </c>
      <c r="P29" s="343" t="str">
        <f>IF(O29="Математика","8",IF(O29="Русский язык","7",IF(O29="Английский","7",IF(O29="Английский/Английский","7",IF(O29="Информатика/Английский","6",IF(O29="Английский/Информатика","7",IF(O29="Окружающий мир","6",IF(O29="Информатика","6",IF(O29="Литературное чтение","5",IF(O29="ОРКСЭ","4",IF(O29="ИЗО","3",IF(O29="Музыка","3",IF(O29="Технология","2",IF(O29="Физическая культура","1",))))))))))))))</f>
        <v>5</v>
      </c>
      <c r="S29" s="133"/>
    </row>
    <row r="30" spans="1:20" s="4" customFormat="1" ht="11.25" customHeight="1" thickBot="1" x14ac:dyDescent="0.2">
      <c r="A30" s="541"/>
      <c r="B30" s="157"/>
      <c r="C30" s="351"/>
      <c r="D30" s="352">
        <f>D25+D26+D27+D28+D29</f>
        <v>21</v>
      </c>
      <c r="E30" s="353"/>
      <c r="F30" s="352">
        <f>F25+F26+F27+F28+F29</f>
        <v>21</v>
      </c>
      <c r="G30" s="353"/>
      <c r="H30" s="352">
        <f>H25+H26+H27+H28+H29</f>
        <v>22</v>
      </c>
      <c r="I30" s="353"/>
      <c r="J30" s="354">
        <f>J25+J26+J27+J28+J29</f>
        <v>15</v>
      </c>
      <c r="K30" s="353"/>
      <c r="L30" s="354">
        <f>L25+J26+L27+L28+L29</f>
        <v>16</v>
      </c>
      <c r="M30" s="353"/>
      <c r="N30" s="354">
        <f>N25+N26+N27+N28+N29</f>
        <v>14</v>
      </c>
      <c r="O30" s="355"/>
      <c r="P30" s="346">
        <f>P25+P26+P27+P28+P29</f>
        <v>24</v>
      </c>
      <c r="S30" s="134"/>
    </row>
    <row r="31" spans="1:20" s="42" customFormat="1" x14ac:dyDescent="0.25">
      <c r="A31" s="521" t="s">
        <v>13</v>
      </c>
      <c r="B31" s="247">
        <v>1</v>
      </c>
      <c r="C31" s="490" t="s">
        <v>1</v>
      </c>
      <c r="D31" s="488" t="str">
        <f>IF(C31="Математика","8",IF(C31="Русский язык","7",IF(C31="Английский","7",IF(C31="Английский/Английский","7",IF(C31="Информатика/Английский","6",IF(C31="Английский/Информатика","7",IF(C31="Окружающий мир","6",IF(C31="Информатика","6",IF(C31="Литературное чтение","5",IF(C31="ОРКСЭ","4",IF(C31="ИЗО","3",IF(C31="Музыка","3",IF(C31="Технология","2",IF(C31="Физическая культура","1",))))))))))))))</f>
        <v>5</v>
      </c>
      <c r="E31" s="418" t="s">
        <v>3</v>
      </c>
      <c r="F31" s="492" t="str">
        <f t="shared" ref="F31" si="13">IF(E31="Математика","8",IF(E31="Русский язык","7",IF(E31="Английский","7",IF(E31="Английский/Английский","7",IF(E31="Информатика/Английский","6",IF(E31="Английский/Информатика","7",IF(E31="Окружающий мир","6",IF(E31="Информатика","6",IF(E31="Литературное чтение","5",IF(E31="ОРКСЭ","4",IF(E31="ИЗО","3",IF(E31="Музыка","3",IF(E31="Технология","2",IF(E31="Физическая культура","1",))))))))))))))</f>
        <v>1</v>
      </c>
      <c r="G31" s="402" t="s">
        <v>91</v>
      </c>
      <c r="H31" s="488">
        <f>IF(G31="Математика","8",IF(G31="Русский язык","7",IF(G31="Английский","7",IF(G31="Английский/Английский","7",IF(G31="Информатика/Английский","6",IF(G31="Английский/Информатика","7",IF(G31="Окружающий мир","6",IF(G31="Информатика","6",IF(G31="Литературное чтение","5",IF(G31="ОРКСЭ","4",IF(G31="ИЗО","3",IF(G31="Музыка","3",IF(G31="Технология","2",IF(G31="Физическая культура","1",))))))))))))))</f>
        <v>0</v>
      </c>
      <c r="I31" s="484" t="s">
        <v>6</v>
      </c>
      <c r="J31" s="405" t="str">
        <f>IF(I31="Математика","8",IF(I31="Русский язык","7",IF(I31="Английский","7",IF(I31="Английский/Английский","7",IF(I31="Информатика/Английский","6",IF(I31="Английский/Информатика","7",IF(I31="Окружающий мир","6",IF(I31="Информатика","6",IF(I31="Литературное чтение","5",IF(I31="ОРКСЭ","4",IF(I31="ИЗО","3",IF(I31="Музыка","3",IF(I31="Технология","2",IF(I31="Физическая культура","1",))))))))))))))</f>
        <v>8</v>
      </c>
      <c r="K31" s="402" t="s">
        <v>5</v>
      </c>
      <c r="L31" s="488" t="str">
        <f>IF(K31="Математика","8",IF(K31="Русский язык","7",IF(K31="Английский","7",IF(K31="Английский/Английский","7",IF(K31="Информатика/Английский","6",IF(K31="Английский/Информатика","7",IF(K31="Окружающий мир","6",IF(K31="Информатика","6",IF(K31="Литературное чтение","5",IF(K31="ОРКСЭ","4",IF(K31="ИЗО","3",IF(K31="Музыка","3",IF(K31="Технология","2",IF(K31="Физическая культура","1",))))))))))))))</f>
        <v>7</v>
      </c>
      <c r="M31" s="493" t="s">
        <v>1</v>
      </c>
      <c r="N31" s="488" t="str">
        <f>IF(M31="Математика","8",IF(M31="Русский язык","7",IF(M31="Английский","7",IF(M31="Английский/Английский","7",IF(M31="Информатика/Английский","6",IF(M31="Английский/Информатика","7",IF(M31="Окружающий мир","6",IF(M31="Информатика","6",IF(M31="Литературное чтение","5",IF(M31="ОРКСЭ","4",IF(M31="ИЗО","3",IF(M31="Музыка","3",IF(M31="Технология","2",IF(M31="Физическая культура","1",))))))))))))))</f>
        <v>5</v>
      </c>
      <c r="O31" s="484" t="s">
        <v>6</v>
      </c>
      <c r="P31" s="338" t="str">
        <f>IF(O31="Математика","8",IF(O31="Русский язык","7",IF(O31="Английский","7",IF(O31="Английский/Английский","7",IF(O31="Информатика/Английский","6",IF(O31="Английский/Информатика","7",IF(O31="Окружающий мир","6",IF(O31="Информатика","6",IF(O31="Литературное чтение","5",IF(O31="ОРКСЭ","4",IF(O31="ИЗО","3",IF(O31="Музыка","3",IF(O31="Технология","2",IF(O31="Физическая культура","1",))))))))))))))</f>
        <v>8</v>
      </c>
      <c r="S31" s="285"/>
      <c r="T31" s="50"/>
    </row>
    <row r="32" spans="1:20" s="42" customFormat="1" x14ac:dyDescent="0.25">
      <c r="A32" s="521"/>
      <c r="B32" s="245">
        <v>2</v>
      </c>
      <c r="C32" s="112" t="s">
        <v>5</v>
      </c>
      <c r="D32" s="405" t="str">
        <f>IF(C32="Математика","8",IF(C32="Русский язык","7",IF(C32="Английский","7",IF(C32="Английский/Английский","7",IF(C32="Информатика/Английский","6",IF(C32="Английский/Информатика","7",IF(C32="Окружающий мир","6",IF(C32="Информатика","6",IF(C32="Литературное чтение","5",IF(C32="ОРКСЭ","4",IF(C32="ИЗО","3",IF(C32="Музыка","3",IF(C32="Технология","2",IF(C32="Физическая культура","1",))))))))))))))</f>
        <v>7</v>
      </c>
      <c r="E32" s="186" t="s">
        <v>1</v>
      </c>
      <c r="F32" s="408" t="str">
        <f>IF(E32="Математика","8",IF(E32="Русский язык","7",IF(E32="Английский","7",IF(E32="Английский/Английский","7",IF(E32="Информатика/Английский","6",IF(E32="Английский/Информатика","7",IF(E32="Окружающий мир","6",IF(E32="Информатика","6",IF(E32="Литературное чтение","5",IF(E32="ОРКСЭ","4",IF(E32="ИЗО","3",IF(E32="Музыка","3",IF(E32="Технология","2",IF(E32="Физическая культура","1",))))))))))))))</f>
        <v>5</v>
      </c>
      <c r="G32" s="112" t="s">
        <v>5</v>
      </c>
      <c r="H32" s="408" t="str">
        <f>IF(G32="Математика","8",IF(G32="Русский язык","7",IF(G32="Английский","7",IF(G32="Английский/Английский","7",IF(G32="Информатика/Английский","6",IF(G32="Английский/Информатика","7",IF(G32="Окружающий мир","6",IF(G32="Информатика","6",IF(G32="Литературное чтение","5",IF(G32="ОРКСЭ","4",IF(G32="ИЗО","3",IF(G32="Музыка","3",IF(G32="Технология","2",IF(G32="Физическая культура","1",))))))))))))))</f>
        <v>7</v>
      </c>
      <c r="I32" s="406" t="s">
        <v>3</v>
      </c>
      <c r="J32" s="407" t="str">
        <f t="shared" ref="J32" si="14">IF(I32="Математика","8",IF(I32="Русский язык","7",IF(I32="Английский","7",IF(I32="Английский/Английский","7",IF(I32="Информатика/Английский","6",IF(I32="Английский/Информатика","7",IF(I32="Окружающий мир","6",IF(I32="Информатика","6",IF(I32="Литературное чтение","5",IF(I32="ОРКСЭ","4",IF(I32="ИЗО","3",IF(I32="Музыка","3",IF(I32="Технология","2",IF(I32="Физическая культура","1",))))))))))))))</f>
        <v>1</v>
      </c>
      <c r="K32" s="484" t="s">
        <v>91</v>
      </c>
      <c r="L32" s="408">
        <f>IF(K32="Математика","8",IF(K32="Русский язык","7",IF(K32="Английский","7",IF(K32="Английский/Английский","7",IF(K32="Информатика/Английский","6",IF(K32="Английский/Информатика","7",IF(K32="Окружающий мир","6",IF(K32="Информатика","6",IF(K32="Литературное чтение","5",IF(K32="ОРКСЭ","4",IF(K32="ИЗО","3",IF(K32="Музыка","3",IF(K32="Технология","2",IF(K32="Физическая культура","1",))))))))))))))</f>
        <v>0</v>
      </c>
      <c r="M32" s="111" t="s">
        <v>2</v>
      </c>
      <c r="N32" s="408" t="str">
        <f>IF(M32="Математика","8",IF(M32="Русский язык","7",IF(M32="Английский","7",IF(M32="Английский/Английский","7",IF(M32="Информатика/Английский","6",IF(M32="Английский/Информатика","7",IF(M32="Окружающий мир","6",IF(M32="Информатика","6",IF(M32="Литературное чтение","5",IF(M32="ОРКСЭ","4",IF(M32="ИЗО","3",IF(M32="Музыка","3",IF(M32="Технология","2",IF(M32="Физическая культура","1",))))))))))))))</f>
        <v>6</v>
      </c>
      <c r="O32" s="406" t="s">
        <v>3</v>
      </c>
      <c r="P32" s="340" t="str">
        <f t="shared" ref="P32" si="15">IF(O32="Математика","8",IF(O32="Русский язык","7",IF(O32="Английский","7",IF(O32="Английский/Английский","7",IF(O32="Информатика/Английский","6",IF(O32="Английский/Информатика","7",IF(O32="Окружающий мир","6",IF(O32="Информатика","6",IF(O32="Литературное чтение","5",IF(O32="ОРКСЭ","4",IF(O32="ИЗО","3",IF(O32="Музыка","3",IF(O32="Технология","2",IF(O32="Физическая культура","1",))))))))))))))</f>
        <v>1</v>
      </c>
      <c r="S32" s="287"/>
      <c r="T32" s="45"/>
    </row>
    <row r="33" spans="1:20" s="42" customFormat="1" x14ac:dyDescent="0.25">
      <c r="A33" s="521"/>
      <c r="B33" s="245">
        <v>3</v>
      </c>
      <c r="C33" s="112" t="s">
        <v>6</v>
      </c>
      <c r="D33" s="405" t="str">
        <f>IF(C33="Математика","8",IF(C33="Русский язык","7",IF(C33="Английский","7",IF(C33="Английский/Английский","7",IF(C33="Информатика/Английский","6",IF(C33="Английский/Информатика","7",IF(C33="Окружающий мир","6",IF(C33="Информатика","6",IF(C33="Литературное чтение","5",IF(C33="ОРКСЭ","4",IF(C33="ИЗО","3",IF(C33="Музыка","3",IF(C33="Технология","2",IF(C33="Физическая культура","1",))))))))))))))</f>
        <v>8</v>
      </c>
      <c r="E33" s="112" t="s">
        <v>5</v>
      </c>
      <c r="F33" s="405" t="str">
        <f>IF(E33="Математика","8",IF(E33="Русский язык","7",IF(E33="Английский","7",IF(E33="Английский/Английский","7",IF(E33="Информатика/Английский","6",IF(E33="Английский/Информатика","7",IF(E33="Окружающий мир","6",IF(E33="Информатика","6",IF(E33="Литературное чтение","5",IF(E33="ОРКСЭ","4",IF(E33="ИЗО","3",IF(E33="Музыка","3",IF(E33="Технология","2",IF(E33="Физическая культура","1",))))))))))))))</f>
        <v>7</v>
      </c>
      <c r="G33" s="111" t="s">
        <v>2</v>
      </c>
      <c r="H33" s="408" t="str">
        <f>IF(G33="Математика","8",IF(G33="Русский язык","7",IF(G33="Английский","7",IF(G33="Английский/Английский","7",IF(G33="Информатика/Английский","6",IF(G33="Английский/Информатика","7",IF(G33="Окружающий мир","6",IF(G33="Информатика","6",IF(G33="Литературное чтение","5",IF(G33="ОРКСЭ","4",IF(G33="ИЗО","3",IF(G33="Музыка","3",IF(G33="Технология","2",IF(G33="Физическая культура","1",))))))))))))))</f>
        <v>6</v>
      </c>
      <c r="I33" s="491" t="s">
        <v>2</v>
      </c>
      <c r="J33" s="489" t="str">
        <f>IF(I33="Математика","8",IF(I33="Русский язык","7",IF(I33="Английский","7",IF(I33="Английский/Английский","7",IF(I33="Информатика/Английский","6",IF(I33="Английский/Информатика","7",IF(I33="Окружающий мир","6",IF(I33="Информатика","6",IF(I33="Литературное чтение","5",IF(I33="ОРКСЭ","4",IF(I33="ИЗО","3",IF(I33="Музыка","3",IF(I33="Технология","2",IF(I33="Физическая культура","1",))))))))))))))</f>
        <v>6</v>
      </c>
      <c r="K33" s="406" t="s">
        <v>3</v>
      </c>
      <c r="L33" s="407" t="str">
        <f t="shared" ref="L33" si="16">IF(K33="Математика","8",IF(K33="Русский язык","7",IF(K33="Английский","7",IF(K33="Английский/Английский","7",IF(K33="Информатика/Английский","6",IF(K33="Английский/Информатика","7",IF(K33="Окружающий мир","6",IF(K33="Информатика","6",IF(K33="Литературное чтение","5",IF(K33="ОРКСЭ","4",IF(K33="ИЗО","3",IF(K33="Музыка","3",IF(K33="Технология","2",IF(K33="Физическая культура","1",))))))))))))))</f>
        <v>1</v>
      </c>
      <c r="M33" s="112" t="s">
        <v>5</v>
      </c>
      <c r="N33" s="408" t="str">
        <f>IF(M33="Математика","8",IF(M33="Русский язык","7",IF(M33="Английский","7",IF(M33="Английский/Английский","7",IF(M33="Информатика/Английский","6",IF(M33="Английский/Информатика","7",IF(M33="Окружающий мир","6",IF(M33="Информатика","6",IF(M33="Литературное чтение","5",IF(M33="ОРКСЭ","4",IF(M33="ИЗО","3",IF(M33="Музыка","3",IF(M33="Технология","2",IF(M33="Физическая культура","1",))))))))))))))</f>
        <v>7</v>
      </c>
      <c r="O33" s="111" t="s">
        <v>2</v>
      </c>
      <c r="P33" s="338" t="str">
        <f>IF(O33="Математика","8",IF(O33="Русский язык","7",IF(O33="Английский","7",IF(O33="Английский/Английский","7",IF(O33="Информатика/Английский","6",IF(O33="Английский/Информатика","7",IF(O33="Окружающий мир","6",IF(O33="Информатика","6",IF(O33="Литературное чтение","5",IF(O33="ОРКСЭ","4",IF(O33="ИЗО","3",IF(O33="Музыка","3",IF(O33="Технология","2",IF(O33="Физическая культура","1",))))))))))))))</f>
        <v>6</v>
      </c>
      <c r="S33" s="284"/>
      <c r="T33" s="45"/>
    </row>
    <row r="34" spans="1:20" s="42" customFormat="1" x14ac:dyDescent="0.25">
      <c r="A34" s="521"/>
      <c r="B34" s="245">
        <v>4</v>
      </c>
      <c r="C34" s="406" t="s">
        <v>3</v>
      </c>
      <c r="D34" s="407" t="str">
        <f t="shared" ref="D34" si="17">IF(C34="Математика","8",IF(C34="Русский язык","7",IF(C34="Английский","7",IF(C34="Английский/Английский","7",IF(C34="Информатика/Английский","6",IF(C34="Английский/Информатика","7",IF(C34="Окружающий мир","6",IF(C34="Информатика","6",IF(C34="Литературное чтение","5",IF(C34="ОРКСЭ","4",IF(C34="ИЗО","3",IF(C34="Музыка","3",IF(C34="Технология","2",IF(C34="Физическая культура","1",))))))))))))))</f>
        <v>1</v>
      </c>
      <c r="E34" s="112" t="s">
        <v>6</v>
      </c>
      <c r="F34" s="405" t="str">
        <f>IF(E34="Математика","8",IF(E34="Русский язык","7",IF(E34="Английский","7",IF(E34="Английский/Английский","7",IF(E34="Информатика/Английский","6",IF(E34="Английский/Информатика","7",IF(E34="Окружающий мир","6",IF(E34="Информатика","6",IF(E34="Литературное чтение","5",IF(E34="ОРКСЭ","4",IF(E34="ИЗО","3",IF(E34="Музыка","3",IF(E34="Технология","2",IF(E34="Физическая культура","1",))))))))))))))</f>
        <v>8</v>
      </c>
      <c r="G34" s="406" t="s">
        <v>3</v>
      </c>
      <c r="H34" s="407" t="str">
        <f t="shared" ref="H34" si="18">IF(G34="Математика","8",IF(G34="Русский язык","7",IF(G34="Английский","7",IF(G34="Английский/Английский","7",IF(G34="Информатика/Английский","6",IF(G34="Английский/Информатика","7",IF(G34="Окружающий мир","6",IF(G34="Информатика","6",IF(G34="Литературное чтение","5",IF(G34="ОРКСЭ","4",IF(G34="ИЗО","3",IF(G34="Музыка","3",IF(G34="Технология","2",IF(G34="Физическая культура","1",))))))))))))))</f>
        <v>1</v>
      </c>
      <c r="I34" s="111" t="s">
        <v>1</v>
      </c>
      <c r="J34" s="408" t="str">
        <f>IF(I34="Математика","8",IF(I34="Русский язык","7",IF(I34="Английский","7",IF(I34="Английский/Английский","7",IF(I34="Информатика/Английский","6",IF(I34="Английский/Информатика","7",IF(I34="Окружающий мир","6",IF(I34="Информатика","6",IF(I34="Литературное чтение","5",IF(I34="ОРКСЭ","4",IF(I34="ИЗО","3",IF(I34="Музыка","3",IF(I34="Технология","2",IF(I34="Физическая культура","1",))))))))))))))</f>
        <v>5</v>
      </c>
      <c r="K34" s="111" t="s">
        <v>2</v>
      </c>
      <c r="L34" s="408" t="str">
        <f>IF(K34="Математика","8",IF(K34="Русский язык","7",IF(K34="Английский","7",IF(K34="Английский/Английский","7",IF(K34="Информатика/Английский","6",IF(K34="Английский/Информатика","7",IF(K34="Окружающий мир","6",IF(K34="Информатика","6",IF(K34="Литературное чтение","5",IF(K34="ОРКСЭ","4",IF(K34="ИЗО","3",IF(K34="Музыка","3",IF(K34="Технология","2",IF(K34="Физическая культура","1",))))))))))))))</f>
        <v>6</v>
      </c>
      <c r="M34" s="112" t="s">
        <v>6</v>
      </c>
      <c r="N34" s="405" t="str">
        <f>IF(M34="Математика","8",IF(M34="Русский язык","7",IF(M34="Английский","7",IF(M34="Английский/Английский","7",IF(M34="Информатика/Английский","6",IF(M34="Английский/Информатика","7",IF(M34="Окружающий мир","6",IF(M34="Информатика","6",IF(M34="Литературное чтение","5",IF(M34="ОРКСЭ","4",IF(M34="ИЗО","3",IF(M34="Музыка","3",IF(M34="Технология","2",IF(M34="Физическая культура","1",))))))))))))))</f>
        <v>8</v>
      </c>
      <c r="O34" s="111" t="s">
        <v>1</v>
      </c>
      <c r="P34" s="342" t="str">
        <f>IF(O34="Математика","8",IF(O34="Русский язык","7",IF(O34="Английский","7",IF(O34="Английский/Английский","7",IF(O34="Информатика/Английский","6",IF(O34="Английский/Информатика","7",IF(O34="Окружающий мир","6",IF(O34="Информатика","6",IF(O34="Литературное чтение","5",IF(O34="ОРКСЭ","4",IF(O34="ИЗО","3",IF(O34="Музыка","3",IF(O34="Технология","2",IF(O34="Физическая культура","1",))))))))))))))</f>
        <v>5</v>
      </c>
      <c r="S34" s="286"/>
      <c r="T34" s="45"/>
    </row>
    <row r="35" spans="1:20" s="42" customFormat="1" x14ac:dyDescent="0.25">
      <c r="A35" s="521"/>
      <c r="B35" s="246">
        <v>5</v>
      </c>
      <c r="C35" s="192" t="s">
        <v>9</v>
      </c>
      <c r="D35" s="409" t="str">
        <f>IF(C35="Математика","8",IF(C35="Русский язык","7",IF(C35="Английский","7",IF(C35="Английский/Английский","7",IF(C35="Информатика/Английский","6",IF(C35="Английский/Информатика","7",IF(C35="Окружающий мир","6",IF(C35="Информатика","6",IF(C35="Литературное чтение","5",IF(C35="ОРКСЭ","4",IF(C35="ИЗО","3",IF(C35="Музыка","3",IF(C35="Технология","2",IF(C35="Физическая культура","1",))))))))))))))</f>
        <v>2</v>
      </c>
      <c r="E35" s="111" t="s">
        <v>8</v>
      </c>
      <c r="F35" s="405" t="str">
        <f>IF(E35="Математика","8",IF(E35="Русский язык","7",IF(E35="Английский","7",IF(E35="Английский/Английский","7",IF(E35="Информатика/Английский","6",IF(E35="Английский/Информатика","7",IF(E35="Окружающий мир","6",IF(E35="Информатика","6",IF(E35="Литературное чтение","5",IF(E35="ОРКСЭ","4",IF(E35="ИЗО","3",IF(E35="Музыка","3",IF(E35="Технология","2",IF(E35="Физическая культура","1",))))))))))))))</f>
        <v>3</v>
      </c>
      <c r="G35" s="460" t="s">
        <v>1</v>
      </c>
      <c r="H35" s="405" t="str">
        <f>IF(G35="Математика","8",IF(G35="Русский язык","7",IF(G35="Английский","7",IF(G35="Английский/Английский","7",IF(G35="Информатика/Английский","6",IF(G35="Английский/Информатика","7",IF(G35="Окружающий мир","6",IF(G35="Информатика","6",IF(G35="Литературное чтение","5",IF(G35="ОРКСЭ","4",IF(G35="ИЗО","3",IF(G35="Музыка","3",IF(G35="Технология","2",IF(G35="Физическая культура","1",))))))))))))))</f>
        <v>5</v>
      </c>
      <c r="I35" s="250" t="s">
        <v>9</v>
      </c>
      <c r="J35" s="409" t="str">
        <f>IF(I35="Математика","8",IF(I35="Русский язык","7",IF(I35="Английский","7",IF(I35="Английский/Английский","7",IF(I35="Информатика/Английский","6",IF(I35="Английский/Информатика","7",IF(I35="Окружающий мир","6",IF(I35="Информатика","6",IF(I35="Литературное чтение","5",IF(I35="ОРКСЭ","4",IF(I35="ИЗО","3",IF(I35="Музыка","3",IF(I35="Технология","2",IF(I35="Физическая культура","1",))))))))))))))</f>
        <v>2</v>
      </c>
      <c r="K35" s="111" t="s">
        <v>1</v>
      </c>
      <c r="L35" s="408" t="str">
        <f>IF(K35="Математика","8",IF(K35="Русский язык","7",IF(K35="Английский","7",IF(K35="Английский/Английский","7",IF(K35="Информатика/Английский","6",IF(K35="Английский/Информатика","7",IF(K35="Окружающий мир","6",IF(K35="Информатика","6",IF(K35="Литературное чтение","5",IF(K35="ОРКСЭ","4",IF(K35="ИЗО","3",IF(K35="Музыка","3",IF(K35="Технология","2",IF(K35="Физическая культура","1",))))))))))))))</f>
        <v>5</v>
      </c>
      <c r="M35" s="406" t="s">
        <v>3</v>
      </c>
      <c r="N35" s="407" t="str">
        <f t="shared" ref="N35" si="19">IF(M35="Математика","8",IF(M35="Русский язык","7",IF(M35="Английский","7",IF(M35="Английский/Английский","7",IF(M35="Информатика/Английский","6",IF(M35="Английский/Информатика","7",IF(M35="Окружающий мир","6",IF(M35="Информатика","6",IF(M35="Литературное чтение","5",IF(M35="ОРКСЭ","4",IF(M35="ИЗО","3",IF(M35="Музыка","3",IF(M35="Технология","2",IF(M35="Физическая культура","1",))))))))))))))</f>
        <v>1</v>
      </c>
      <c r="O35" s="250" t="s">
        <v>9</v>
      </c>
      <c r="P35" s="338" t="str">
        <f>IF(O35="Математика","8",IF(O35="Русский язык","7",IF(O35="Английский","7",IF(O35="Английский/Английский","7",IF(O35="Информатика/Английский","6",IF(O35="Английский/Информатика","7",IF(O35="Окружающий мир","6",IF(O35="Информатика","6",IF(O35="Литературное чтение","5",IF(O35="ОРКСЭ","4",IF(O35="ИЗО","3",IF(O35="Музыка","3",IF(O35="Технология","2",IF(O35="Физическая культура","1",))))))))))))))</f>
        <v>2</v>
      </c>
      <c r="S35" s="133"/>
    </row>
    <row r="36" spans="1:20" s="4" customFormat="1" ht="9" customHeight="1" thickBot="1" x14ac:dyDescent="0.2">
      <c r="A36" s="522"/>
      <c r="B36" s="157"/>
      <c r="C36" s="200"/>
      <c r="D36" s="232">
        <f>D31+D32+D33+D34+D35</f>
        <v>23</v>
      </c>
      <c r="E36" s="201"/>
      <c r="F36" s="232">
        <f>F31+F32+F33+F34+F35</f>
        <v>24</v>
      </c>
      <c r="G36" s="201"/>
      <c r="H36" s="232">
        <f>H31+H32+H33+H34+H35</f>
        <v>19</v>
      </c>
      <c r="I36" s="201"/>
      <c r="J36" s="182">
        <f>J31+J32+J33+J34+J35</f>
        <v>22</v>
      </c>
      <c r="K36" s="201"/>
      <c r="L36" s="184">
        <f>L31+L32+L34+L35+L33</f>
        <v>19</v>
      </c>
      <c r="M36" s="201"/>
      <c r="N36" s="184">
        <f>N31+N32+N33+N34+N35</f>
        <v>27</v>
      </c>
      <c r="O36" s="201"/>
      <c r="P36" s="244">
        <f>P31+P32+P34+P35+P33</f>
        <v>22</v>
      </c>
    </row>
    <row r="39" spans="1:20" hidden="1" x14ac:dyDescent="0.25"/>
    <row r="40" spans="1:20" hidden="1" x14ac:dyDescent="0.25"/>
    <row r="41" spans="1:20" hidden="1" x14ac:dyDescent="0.25">
      <c r="C41" s="76" t="s">
        <v>37</v>
      </c>
      <c r="D41" s="70"/>
      <c r="E41" s="35" t="s">
        <v>38</v>
      </c>
      <c r="F41" s="70"/>
      <c r="G41" s="35" t="s">
        <v>39</v>
      </c>
      <c r="H41" s="70"/>
      <c r="I41" s="35" t="s">
        <v>40</v>
      </c>
      <c r="J41" s="70"/>
      <c r="K41" s="35" t="s">
        <v>40</v>
      </c>
      <c r="L41" s="70"/>
      <c r="M41" s="35" t="s">
        <v>40</v>
      </c>
      <c r="N41" s="70"/>
      <c r="O41" s="35" t="s">
        <v>40</v>
      </c>
      <c r="P41" s="70"/>
    </row>
    <row r="42" spans="1:20" hidden="1" x14ac:dyDescent="0.25">
      <c r="C42" s="77">
        <f>'Шкала трудности'!D18</f>
        <v>110</v>
      </c>
      <c r="D42" s="71"/>
      <c r="E42" s="78">
        <f>'Шкала трудности'!D18</f>
        <v>110</v>
      </c>
      <c r="F42" s="71"/>
      <c r="G42" s="78">
        <f>'Шкала трудности'!D18</f>
        <v>110</v>
      </c>
      <c r="H42" s="71"/>
      <c r="I42" s="78">
        <f>'Шкала трудности'!D18</f>
        <v>110</v>
      </c>
      <c r="J42" s="71"/>
      <c r="K42" s="78">
        <f>'Шкала трудности'!F18</f>
        <v>143</v>
      </c>
      <c r="L42" s="71"/>
      <c r="M42" s="78">
        <f>'Шкала трудности'!H18</f>
        <v>143</v>
      </c>
      <c r="N42" s="71"/>
      <c r="O42" s="78">
        <f>'Шкала трудности'!J18</f>
        <v>142</v>
      </c>
      <c r="P42" s="71"/>
    </row>
    <row r="43" spans="1:20" hidden="1" x14ac:dyDescent="0.25">
      <c r="C43" s="75" t="e">
        <f>SUM(D12,D18,D24,D30,D36,#REF!)</f>
        <v>#REF!</v>
      </c>
      <c r="E43" s="37" t="e">
        <f>SUM(F12,F18,F24,F30,F36,#REF!)</f>
        <v>#REF!</v>
      </c>
      <c r="G43" s="37" t="e">
        <f>SUM(H12,H18,H24,H30,H36,#REF!)</f>
        <v>#REF!</v>
      </c>
      <c r="I43" s="37">
        <f>SUM(J12,J18,J24,J30,J36,)</f>
        <v>109</v>
      </c>
      <c r="K43" s="37">
        <f>SUM(L12,L18,L24,L30,L36,)</f>
        <v>101</v>
      </c>
      <c r="M43" s="37">
        <f>SUM(N12,N18,N24,N30,N36,)</f>
        <v>108</v>
      </c>
      <c r="O43" s="37">
        <f>SUM(P12,P18,P24,P30,P36,)</f>
        <v>108</v>
      </c>
    </row>
    <row r="44" spans="1:20" hidden="1" x14ac:dyDescent="0.25">
      <c r="C44" s="75" t="e">
        <f>C42-C43</f>
        <v>#REF!</v>
      </c>
      <c r="E44" s="37" t="e">
        <f t="shared" ref="E44:I44" si="20">E42-E43</f>
        <v>#REF!</v>
      </c>
      <c r="F44" s="4"/>
      <c r="G44" s="37" t="e">
        <f t="shared" si="20"/>
        <v>#REF!</v>
      </c>
      <c r="H44" s="4"/>
      <c r="I44" s="37">
        <f t="shared" si="20"/>
        <v>1</v>
      </c>
      <c r="J44" s="4"/>
      <c r="K44" s="37">
        <f t="shared" ref="K44" si="21">K42-K43</f>
        <v>42</v>
      </c>
      <c r="L44" s="4"/>
      <c r="M44" s="37">
        <f t="shared" ref="M44" si="22">M42-M43</f>
        <v>35</v>
      </c>
      <c r="N44" s="4"/>
      <c r="O44" s="37">
        <f t="shared" ref="O44" si="23">O42-O43</f>
        <v>34</v>
      </c>
      <c r="P44" s="4"/>
    </row>
    <row r="45" spans="1:20" hidden="1" x14ac:dyDescent="0.25"/>
  </sheetData>
  <mergeCells count="6">
    <mergeCell ref="A31:A36"/>
    <mergeCell ref="C6:P6"/>
    <mergeCell ref="A7:A12"/>
    <mergeCell ref="A13:A18"/>
    <mergeCell ref="A19:A24"/>
    <mergeCell ref="A25:A30"/>
  </mergeCells>
  <pageMargins left="0.19685039370078741" right="0.19685039370078741" top="0.19685039370078741" bottom="0.19685039370078741" header="0.31496062992125984" footer="0.31496062992125984"/>
  <pageSetup paperSize="9" scale="76" orientation="landscape" r:id="rId1"/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opLeftCell="A10" zoomScale="98" zoomScaleNormal="98" workbookViewId="0">
      <selection activeCell="O36" sqref="O36"/>
    </sheetView>
  </sheetViews>
  <sheetFormatPr defaultRowHeight="15" x14ac:dyDescent="0.25"/>
  <cols>
    <col min="1" max="1" width="5.140625" style="33" customWidth="1"/>
    <col min="2" max="2" width="2" style="33" customWidth="1"/>
    <col min="3" max="3" width="23.7109375" style="75" customWidth="1"/>
    <col min="4" max="4" width="5.140625" style="40" hidden="1" customWidth="1"/>
    <col min="5" max="5" width="23.28515625" style="37" customWidth="1"/>
    <col min="6" max="6" width="3.7109375" style="40" hidden="1" customWidth="1"/>
    <col min="7" max="7" width="23.7109375" style="37" customWidth="1"/>
    <col min="8" max="8" width="5.28515625" style="40" hidden="1" customWidth="1"/>
    <col min="9" max="9" width="23.7109375" style="37" customWidth="1"/>
    <col min="10" max="10" width="4.28515625" style="40" hidden="1" customWidth="1"/>
    <col min="11" max="11" width="24" style="37" customWidth="1"/>
    <col min="12" max="12" width="5" style="40" hidden="1" customWidth="1"/>
    <col min="13" max="13" width="22.42578125" style="37" customWidth="1"/>
    <col min="14" max="14" width="3.28515625" style="40" hidden="1" customWidth="1"/>
    <col min="15" max="15" width="24.85546875" style="33" customWidth="1"/>
    <col min="16" max="16" width="3.85546875" style="33" hidden="1" customWidth="1"/>
    <col min="17" max="17" width="23.42578125" style="33" customWidth="1"/>
    <col min="18" max="18" width="4.140625" style="40" customWidth="1"/>
    <col min="19" max="19" width="9.140625" style="33"/>
    <col min="20" max="20" width="29.5703125" style="33" customWidth="1"/>
    <col min="21" max="16384" width="9.140625" style="33"/>
  </cols>
  <sheetData>
    <row r="1" spans="1:21" x14ac:dyDescent="0.25">
      <c r="A1" s="34"/>
      <c r="B1" s="34"/>
      <c r="C1" s="74"/>
      <c r="D1" s="68"/>
      <c r="E1" s="53"/>
      <c r="F1" s="68"/>
      <c r="G1" s="53"/>
      <c r="H1" s="68"/>
      <c r="I1" s="53"/>
      <c r="J1" s="72"/>
      <c r="K1" s="95"/>
      <c r="L1" s="96"/>
      <c r="M1" s="97"/>
      <c r="N1" s="68"/>
      <c r="R1" s="68"/>
    </row>
    <row r="2" spans="1:21" x14ac:dyDescent="0.25">
      <c r="A2" s="34"/>
      <c r="C2" s="74"/>
      <c r="D2" s="68"/>
      <c r="F2" s="68"/>
      <c r="G2" s="79" t="s">
        <v>93</v>
      </c>
      <c r="H2" s="68"/>
      <c r="J2" s="72"/>
      <c r="K2" s="95"/>
      <c r="L2" s="96"/>
      <c r="M2" s="97"/>
      <c r="N2" s="68"/>
      <c r="R2" s="68"/>
    </row>
    <row r="3" spans="1:21" ht="12" customHeight="1" x14ac:dyDescent="0.25">
      <c r="B3" s="34"/>
      <c r="C3" s="74"/>
      <c r="D3" s="68"/>
      <c r="E3" s="53"/>
      <c r="F3" s="68"/>
      <c r="G3" s="53"/>
      <c r="H3" s="68"/>
      <c r="I3" s="53"/>
      <c r="J3" s="72"/>
      <c r="K3" s="95"/>
      <c r="L3" s="96"/>
      <c r="M3" s="98"/>
      <c r="N3" s="68"/>
      <c r="R3" s="68"/>
    </row>
    <row r="4" spans="1:21" ht="12" customHeight="1" thickBot="1" x14ac:dyDescent="0.3">
      <c r="B4" s="34"/>
      <c r="C4" s="74"/>
      <c r="D4" s="68"/>
      <c r="E4" s="53"/>
      <c r="F4" s="68"/>
      <c r="G4" s="53"/>
      <c r="H4" s="68"/>
      <c r="I4" s="53"/>
      <c r="J4" s="73"/>
      <c r="L4" s="68"/>
      <c r="M4" s="53"/>
      <c r="N4" s="68"/>
      <c r="R4" s="68"/>
    </row>
    <row r="5" spans="1:21" s="9" customFormat="1" ht="21" customHeight="1" thickBot="1" x14ac:dyDescent="0.3">
      <c r="A5" s="324"/>
      <c r="B5" s="325" t="s">
        <v>33</v>
      </c>
      <c r="C5" s="312" t="s">
        <v>50</v>
      </c>
      <c r="D5" s="313"/>
      <c r="E5" s="312" t="s">
        <v>71</v>
      </c>
      <c r="F5" s="313"/>
      <c r="G5" s="312" t="s">
        <v>51</v>
      </c>
      <c r="H5" s="313"/>
      <c r="I5" s="312" t="s">
        <v>80</v>
      </c>
      <c r="J5" s="313"/>
      <c r="K5" s="312" t="s">
        <v>81</v>
      </c>
      <c r="L5" s="313"/>
      <c r="M5" s="312" t="s">
        <v>82</v>
      </c>
      <c r="N5" s="313"/>
      <c r="O5" s="312" t="s">
        <v>83</v>
      </c>
      <c r="P5" s="314"/>
      <c r="T5" s="110"/>
      <c r="U5" s="69"/>
    </row>
    <row r="6" spans="1:21" s="9" customFormat="1" ht="21" customHeight="1" thickBot="1" x14ac:dyDescent="0.3">
      <c r="A6" s="326"/>
      <c r="B6" s="49"/>
      <c r="C6" s="547" t="s">
        <v>90</v>
      </c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8"/>
      <c r="O6" s="548"/>
      <c r="P6" s="549"/>
      <c r="T6" s="235"/>
      <c r="U6" s="236"/>
    </row>
    <row r="7" spans="1:21" s="42" customFormat="1" ht="21.75" customHeight="1" x14ac:dyDescent="0.2">
      <c r="A7" s="535" t="s">
        <v>0</v>
      </c>
      <c r="B7" s="155">
        <v>1</v>
      </c>
      <c r="C7" s="112" t="s">
        <v>5</v>
      </c>
      <c r="D7" s="414" t="str">
        <f t="shared" ref="D7" si="0">IF(C7="Математика","8",IF(C7="Русский язык","7",IF(C7="Английский","7",IF(C7="Английский/Английский","7",IF(C7="Информатика/Английский","6",IF(C7="Английский/Информатика","7",IF(C7="Окружающий мир","6",IF(C7="Информатика","6",IF(C7="Литературное чтение","5",IF(C7="ОРКСЭ","4",IF(C7="ИЗО","3",IF(C7="Музыка","3",IF(C7="Технология","2",IF(C7="Физическая культура","1",))))))))))))))</f>
        <v>7</v>
      </c>
      <c r="E7" s="111" t="s">
        <v>1</v>
      </c>
      <c r="F7" s="414" t="str">
        <f>IF(E7="Математика","8",IF(E7="Русский язык","7",IF(E7="Английский","7",IF(E7="Английский/Английский","7",IF(E7="Информатика/Английский","6",IF(E7="Английский/Информатика","7",IF(E7="Окружающий мир","6",IF(E7="Информатика","6",IF(E7="Литературное чтение","5",IF(E7="ОРКСЭ","4",IF(E7="ИЗО","3",IF(E7="Музыка","3",IF(E7="Технология","2",IF(E7="Физическая культура","1",))))))))))))))</f>
        <v>5</v>
      </c>
      <c r="G7" s="111" t="s">
        <v>1</v>
      </c>
      <c r="H7" s="414" t="str">
        <f>IF(G7="Математика","8",IF(G7="Русский язык","7",IF(G7="Английский","7",IF(G7="Английский/Английский","7",IF(G7="Информатика/Английский","6",IF(G7="Английский/Информатика","7",IF(G7="Окружающий мир","6",IF(G7="Информатика","6",IF(G7="Литературное чтение","5",IF(G7="ОРКСЭ","4",IF(G7="ИЗО","3",IF(G7="Музыка","3",IF(G7="Технология","2",IF(G7="Физическая культура","1",))))))))))))))</f>
        <v>5</v>
      </c>
      <c r="I7" s="111" t="s">
        <v>1</v>
      </c>
      <c r="J7" s="414" t="str">
        <f>IF(I7="Математика","8",IF(I7="Русский язык","7",IF(I7="Английский","7",IF(I7="Английский/Английский","7",IF(I7="Информатика/Английский","6",IF(I7="Английский/Информатика","7",IF(I7="Окружающий мир","6",IF(I7="Информатика","6",IF(I7="Литературное чтение","5",IF(I7="ОРКСЭ","4",IF(I7="ИЗО","3",IF(I7="Музыка","3",IF(I7="Технология","2",IF(I7="Физическая культура","1",))))))))))))))</f>
        <v>5</v>
      </c>
      <c r="K7" s="111" t="s">
        <v>1</v>
      </c>
      <c r="L7" s="414" t="str">
        <f>IF(K7="Математика","8",IF(K7="Русский язык","7",IF(K7="Английский","7",IF(K7="Английский/Английский","7",IF(K7="Информатика/Английский","6",IF(K7="Английский/Информатика","7",IF(K7="Окружающий мир","6",IF(K7="Информатика","6",IF(K7="Литературное чтение","5",IF(K7="ОРКСЭ","4",IF(K7="ИЗО","3",IF(K7="Музыка","3",IF(K7="Технология","2",IF(K7="Физическая культура","1",))))))))))))))</f>
        <v>5</v>
      </c>
      <c r="M7" s="111" t="s">
        <v>1</v>
      </c>
      <c r="N7" s="414" t="str">
        <f>IF(M7="Математика","8",IF(M7="Русский язык","7",IF(M7="Английский","7",IF(M7="Английский/Английский","7",IF(M7="Информатика/Английский","6",IF(M7="Английский/Информатика","7",IF(M7="Окружающий мир","6",IF(M7="Информатика","6",IF(M7="Литературное чтение","5",IF(M7="ОРКСЭ","4",IF(M7="ИЗО","3",IF(M7="Музыка","3",IF(M7="Технология","2",IF(M7="Физическая культура","1",))))))))))))))</f>
        <v>5</v>
      </c>
      <c r="O7" s="112" t="s">
        <v>6</v>
      </c>
      <c r="P7" s="327" t="str">
        <f t="shared" ref="P7" si="1">IF(O7="Математика","8",IF(O7="Русский язык","7",IF(O7="Английский","7",IF(O7="Английский/Английский","7",IF(O7="Информатика/Английский","6",IF(O7="Английский/Информатика","7",IF(O7="Окружающий мир","6",IF(O7="Информатика","6",IF(O7="Литературное чтение","5",IF(O7="ОРКСЭ","4",IF(O7="ИЗО","3",IF(O7="Музыка","3",IF(O7="Технология","2",IF(O7="Физическая культура","1",))))))))))))))</f>
        <v>8</v>
      </c>
      <c r="T7" s="186"/>
      <c r="U7" s="113"/>
    </row>
    <row r="8" spans="1:21" s="42" customFormat="1" x14ac:dyDescent="0.2">
      <c r="A8" s="536"/>
      <c r="B8" s="51">
        <v>2</v>
      </c>
      <c r="C8" s="397" t="s">
        <v>3</v>
      </c>
      <c r="D8" s="398" t="str">
        <f t="shared" ref="D8:D9" si="2">IF(C8="Математика","8",IF(C8="Русский язык","7",IF(C8="Английский","7",IF(C8="Английский/Английский","7",IF(C8="Информатика/Английский","6",IF(C8="Английский/Информатика","7",IF(C8="Окружающий мир","6",IF(C8="Информатика","6",IF(C8="Литературное чтение","5",IF(C8="ОРКСЭ","4",IF(C8="ИЗО","3",IF(C8="Музыка","3",IF(C8="Технология","2",IF(C8="Физическая культура","1",))))))))))))))</f>
        <v>1</v>
      </c>
      <c r="E8" s="112" t="s">
        <v>91</v>
      </c>
      <c r="F8" s="414">
        <f t="shared" ref="F8" si="3">IF(E8="Математика","8",IF(E8="Русский язык","7",IF(E8="Английский","7",IF(E8="Английский/Английский","7",IF(E8="Информатика/Английский","6",IF(E8="Английский/Информатика","7",IF(E8="Окружающий мир","6",IF(E8="Информатика","6",IF(E8="Литературное чтение","5",IF(E8="ОРКСЭ","4",IF(E8="ИЗО","3",IF(E8="Музыка","3",IF(E8="Технология","2",IF(E8="Физическая культура","1",))))))))))))))</f>
        <v>0</v>
      </c>
      <c r="G8" s="112" t="s">
        <v>6</v>
      </c>
      <c r="H8" s="408" t="str">
        <f t="shared" ref="H8" si="4">IF(G8="Математика","8",IF(G8="Русский язык","7",IF(G8="Английский","7",IF(G8="Английский/Английский","7",IF(G8="Информатика/Английский","6",IF(G8="Английский/Информатика","7",IF(G8="Окружающий мир","6",IF(G8="Информатика","6",IF(G8="Литературное чтение","5",IF(G8="ОРКСЭ","4",IF(G8="ИЗО","3",IF(G8="Музыка","3",IF(G8="Технология","2",IF(G8="Физическая культура","1",))))))))))))))</f>
        <v>8</v>
      </c>
      <c r="I8" s="112" t="s">
        <v>5</v>
      </c>
      <c r="J8" s="483" t="str">
        <f>IF(I8="Математика","8",IF(I8="Русский язык","7",IF(I8="Английский","7",IF(I8="Английский/Английский","7",IF(I8="Информатика/Английский","6",IF(I8="Английский/Информатика","7",IF(I8="Окружающий мир","6",IF(I8="Информатика","6",IF(I8="Литературное чтение","5",IF(I8="ОРКСЭ","4",IF(I8="ИЗО","3",IF(I8="Музыка","3",IF(I8="Технология","2",IF(I8="Физическая культура","1",))))))))))))))</f>
        <v>7</v>
      </c>
      <c r="K8" s="111" t="s">
        <v>73</v>
      </c>
      <c r="L8" s="414" t="str">
        <f>IF(K8="Математика","8",IF(K8="Русский язык","7",IF(K8="Английский","7",IF(K8="Английский/Английский","7",IF(K8="Информатика/Английский","6",IF(K8="Английский/Информатика","7",IF(K8="Окружающий мир","6",IF(K8="Информатика","6",IF(K8="Литературное чтение","5",IF(K8="ОРКСЭ","4",IF(K8="ИЗО","3",IF(K8="Музыка","3",IF(K8="Технология","2",IF(K8="Физическая культура","1",))))))))))))))</f>
        <v>3</v>
      </c>
      <c r="M8" s="112" t="s">
        <v>5</v>
      </c>
      <c r="N8" s="483" t="str">
        <f>IF(M8="Математика","8",IF(M8="Русский язык","7",IF(M8="Английский","7",IF(M8="Английский/Английский","7",IF(M8="Информатика/Английский","6",IF(M8="Английский/Информатика","7",IF(M8="Окружающий мир","6",IF(M8="Информатика","6",IF(M8="Литературное чтение","5",IF(M8="ОРКСЭ","4",IF(M8="ИЗО","3",IF(M8="Музыка","3",IF(M8="Технология","2",IF(M8="Физическая культура","1",))))))))))))))</f>
        <v>7</v>
      </c>
      <c r="O8" s="112" t="s">
        <v>5</v>
      </c>
      <c r="P8" s="328" t="str">
        <f>IF(O8="Математика","8",IF(O8="Русский язык","7",IF(O8="Английский","7",IF(O8="Английский/Английский","7",IF(O8="Информатика/Английский","6",IF(O8="Английский/Информатика","7",IF(O8="Окружающий мир","6",IF(O8="Информатика","6",IF(O8="Литературное чтение","5",IF(O8="ОРКСЭ","4",IF(O8="ИЗО","3",IF(O8="Музыка","3",IF(O8="Технология","2",IF(O8="Физическая культура","1",))))))))))))))</f>
        <v>7</v>
      </c>
      <c r="T8" s="187"/>
      <c r="U8" s="113"/>
    </row>
    <row r="9" spans="1:21" s="42" customFormat="1" ht="15" customHeight="1" x14ac:dyDescent="0.2">
      <c r="A9" s="536"/>
      <c r="B9" s="51">
        <v>3</v>
      </c>
      <c r="C9" s="112" t="s">
        <v>91</v>
      </c>
      <c r="D9" s="414">
        <f t="shared" si="2"/>
        <v>0</v>
      </c>
      <c r="E9" s="112" t="s">
        <v>5</v>
      </c>
      <c r="F9" s="483" t="str">
        <f>IF(E9="Математика","8",IF(E9="Русский язык","7",IF(E9="Английский","7",IF(E9="Английский/Английский","7",IF(E9="Информатика/Английский","6",IF(E9="Английский/Информатика","7",IF(E9="Окружающий мир","6",IF(E9="Информатика","6",IF(E9="Литературное чтение","5",IF(E9="ОРКСЭ","4",IF(E9="ИЗО","3",IF(E9="Музыка","3",IF(E9="Технология","2",IF(E9="Физическая культура","1",))))))))))))))</f>
        <v>7</v>
      </c>
      <c r="G9" s="112" t="s">
        <v>5</v>
      </c>
      <c r="H9" s="483" t="str">
        <f>IF(G9="Математика","8",IF(G9="Русский язык","7",IF(G9="Английский","7",IF(G9="Английский/Английский","7",IF(G9="Информатика/Английский","6",IF(G9="Английский/Информатика","7",IF(G9="Окружающий мир","6",IF(G9="Информатика","6",IF(G9="Литературное чтение","5",IF(G9="ОРКСЭ","4",IF(G9="ИЗО","3",IF(G9="Музыка","3",IF(G9="Технология","2",IF(G9="Физическая культура","1",))))))))))))))</f>
        <v>7</v>
      </c>
      <c r="I9" s="112" t="s">
        <v>6</v>
      </c>
      <c r="J9" s="408" t="str">
        <f t="shared" ref="J9:J10" si="5">IF(I9="Математика","8",IF(I9="Русский язык","7",IF(I9="Английский","7",IF(I9="Английский/Английский","7",IF(I9="Информатика/Английский","6",IF(I9="Английский/Информатика","7",IF(I9="Окружающий мир","6",IF(I9="Информатика","6",IF(I9="Литературное чтение","5",IF(I9="ОРКСЭ","4",IF(I9="ИЗО","3",IF(I9="Музыка","3",IF(I9="Технология","2",IF(I9="Физическая культура","1",))))))))))))))</f>
        <v>8</v>
      </c>
      <c r="K9" s="112" t="s">
        <v>6</v>
      </c>
      <c r="L9" s="408" t="str">
        <f t="shared" ref="L9" si="6">IF(K9="Математика","8",IF(K9="Русский язык","7",IF(K9="Английский","7",IF(K9="Английский/Английский","7",IF(K9="Информатика/Английский","6",IF(K9="Английский/Информатика","7",IF(K9="Окружающий мир","6",IF(K9="Информатика","6",IF(K9="Литературное чтение","5",IF(K9="ОРКСЭ","4",IF(K9="ИЗО","3",IF(K9="Музыка","3",IF(K9="Технология","2",IF(K9="Физическая культура","1",))))))))))))))</f>
        <v>8</v>
      </c>
      <c r="M9" s="112" t="s">
        <v>6</v>
      </c>
      <c r="N9" s="408" t="str">
        <f t="shared" ref="N9" si="7">IF(M9="Математика","8",IF(M9="Русский язык","7",IF(M9="Английский","7",IF(M9="Английский/Английский","7",IF(M9="Информатика/Английский","6",IF(M9="Английский/Информатика","7",IF(M9="Окружающий мир","6",IF(M9="Информатика","6",IF(M9="Литературное чтение","5",IF(M9="ОРКСЭ","4",IF(M9="ИЗО","3",IF(M9="Музыка","3",IF(M9="Технология","2",IF(M9="Физическая культура","1",))))))))))))))</f>
        <v>8</v>
      </c>
      <c r="O9" s="112" t="s">
        <v>91</v>
      </c>
      <c r="P9" s="329">
        <f t="shared" ref="P9" si="8">IF(O9="Математика","8",IF(O9="Русский язык","7",IF(O9="Английский","7",IF(O9="Английский/Английский","7",IF(O9="Информатика/Английский","6",IF(O9="Английский/Информатика","7",IF(O9="Окружающий мир","6",IF(O9="Информатика","6",IF(O9="Литературное чтение","5",IF(O9="ОРКСЭ","4",IF(O9="ИЗО","3",IF(O9="Музыка","3",IF(O9="Технология","2",IF(O9="Физическая культура","1",))))))))))))))</f>
        <v>0</v>
      </c>
      <c r="T9" s="118"/>
      <c r="U9" s="141"/>
    </row>
    <row r="10" spans="1:21" s="42" customFormat="1" ht="18.75" customHeight="1" x14ac:dyDescent="0.25">
      <c r="A10" s="536"/>
      <c r="B10" s="51">
        <v>4</v>
      </c>
      <c r="C10" s="111" t="s">
        <v>2</v>
      </c>
      <c r="D10" s="414" t="str">
        <f>IF(C10="Математика","8",IF(C10="Русский язык","7",IF(C10="Английский","7",IF(C10="Английский/Английский","7",IF(C10="Информатика/Английский","6",IF(C10="Английский/Информатика","7",IF(C10="Окружающий мир","6",IF(C10="Информатика","6",IF(C10="Литературное чтение","5",IF(C10="ОРКСЭ","4",IF(C10="ИЗО","3",IF(C10="Музыка","3",IF(C10="Технология","2",IF(C10="Физическая культура","1",))))))))))))))</f>
        <v>6</v>
      </c>
      <c r="E10" s="112" t="s">
        <v>6</v>
      </c>
      <c r="F10" s="408" t="str">
        <f t="shared" ref="F10" si="9">IF(E10="Математика","8",IF(E10="Русский язык","7",IF(E10="Английский","7",IF(E10="Английский/Английский","7",IF(E10="Информатика/Английский","6",IF(E10="Английский/Информатика","7",IF(E10="Окружающий мир","6",IF(E10="Информатика","6",IF(E10="Литературное чтение","5",IF(E10="ОРКСЭ","4",IF(E10="ИЗО","3",IF(E10="Музыка","3",IF(E10="Технология","2",IF(E10="Физическая культура","1",))))))))))))))</f>
        <v>8</v>
      </c>
      <c r="G10" s="112" t="s">
        <v>91</v>
      </c>
      <c r="H10" s="414">
        <f t="shared" ref="H10" si="10">IF(G10="Математика","8",IF(G10="Русский язык","7",IF(G10="Английский","7",IF(G10="Английский/Английский","7",IF(G10="Информатика/Английский","6",IF(G10="Английский/Информатика","7",IF(G10="Окружающий мир","6",IF(G10="Информатика","6",IF(G10="Литературное чтение","5",IF(G10="ОРКСЭ","4",IF(G10="ИЗО","3",IF(G10="Музыка","3",IF(G10="Технология","2",IF(G10="Физическая культура","1",))))))))))))))</f>
        <v>0</v>
      </c>
      <c r="I10" s="111" t="s">
        <v>8</v>
      </c>
      <c r="J10" s="408" t="str">
        <f t="shared" si="5"/>
        <v>3</v>
      </c>
      <c r="K10" s="111" t="s">
        <v>2</v>
      </c>
      <c r="L10" s="414" t="str">
        <f>IF(K10="Математика","8",IF(K10="Русский язык","7",IF(K10="Английский","7",IF(K10="Английский/Английский","7",IF(K10="Информатика/Английский","6",IF(K10="Английский/Информатика","7",IF(K10="Окружающий мир","6",IF(K10="Информатика","6",IF(K10="Литературное чтение","5",IF(K10="ОРКСЭ","4",IF(K10="ИЗО","3",IF(K10="Музыка","3",IF(K10="Технология","2",IF(K10="Физическая культура","1",))))))))))))))</f>
        <v>6</v>
      </c>
      <c r="M10" s="111" t="s">
        <v>8</v>
      </c>
      <c r="N10" s="408" t="str">
        <f t="shared" ref="N10:N11" si="11">IF(M10="Математика","8",IF(M10="Русский язык","7",IF(M10="Английский","7",IF(M10="Английский/Английский","7",IF(M10="Информатика/Английский","6",IF(M10="Английский/Информатика","7",IF(M10="Окружающий мир","6",IF(M10="Информатика","6",IF(M10="Литературное чтение","5",IF(M10="ОРКСЭ","4",IF(M10="ИЗО","3",IF(M10="Музыка","3",IF(M10="Технология","2",IF(M10="Физическая культура","1",))))))))))))))</f>
        <v>3</v>
      </c>
      <c r="O10" s="406" t="s">
        <v>3</v>
      </c>
      <c r="P10" s="156" t="str">
        <f t="shared" ref="P10" si="12">IF(O10="Математика","8",IF(O10="Русский язык","7",IF(O10="Английский","7",IF(O10="Английский/Английский","7",IF(O10="Информатика/Английский","6",IF(O10="Английский/Информатика","7",IF(O10="Окружающий мир","6",IF(O10="Информатика","6",IF(O10="Литературное чтение","5",IF(O10="ОРКСЭ","4",IF(O10="ИЗО","3",IF(O10="Музыка","3",IF(O10="Технология","2",IF(O10="Физическая культура","1",))))))))))))))</f>
        <v>1</v>
      </c>
      <c r="T10" s="188"/>
      <c r="U10" s="141"/>
    </row>
    <row r="11" spans="1:21" s="42" customFormat="1" ht="18" customHeight="1" x14ac:dyDescent="0.2">
      <c r="A11" s="536"/>
      <c r="B11" s="51">
        <v>5</v>
      </c>
      <c r="C11" s="401"/>
      <c r="D11" s="401"/>
      <c r="E11" s="111"/>
      <c r="F11" s="408"/>
      <c r="G11" s="139"/>
      <c r="H11" s="408"/>
      <c r="I11" s="139" t="s">
        <v>3</v>
      </c>
      <c r="J11" s="398" t="str">
        <f t="shared" ref="J11" si="13">IF(I11="Математика","8",IF(I11="Русский язык","7",IF(I11="Английский","7",IF(I11="Английский/Английский","7",IF(I11="Информатика/Английский","6",IF(I11="Английский/Информатика","7",IF(I11="Окружающий мир","6",IF(I11="Информатика","6",IF(I11="Литературное чтение","5",IF(I11="ОРКСЭ","4",IF(I11="ИЗО","3",IF(I11="Музыка","3",IF(I11="Технология","2",IF(I11="Физическая культура","1",))))))))))))))</f>
        <v>1</v>
      </c>
      <c r="K11" s="192" t="s">
        <v>9</v>
      </c>
      <c r="L11" s="413" t="str">
        <f>IF(K11="Математика","8",IF(K11="Русский язык","7",IF(K11="Английский","7",IF(K11="Английский/Английский","7",IF(K11="Информатика/Английский","6",IF(K11="Английский/Информатика","7",IF(K11="Окружающий мир","6",IF(K11="Информатика","6",IF(K11="Литературное чтение","5",IF(K11="ОРКСЭ","4",IF(K11="ИЗО","3",IF(K11="Музыка","3",IF(K11="Технология","2",IF(K11="Физическая культура","1",))))))))))))))</f>
        <v>2</v>
      </c>
      <c r="M11" s="139" t="s">
        <v>3</v>
      </c>
      <c r="N11" s="398" t="str">
        <f t="shared" si="11"/>
        <v>1</v>
      </c>
      <c r="O11" s="139"/>
      <c r="P11" s="190"/>
      <c r="T11" s="189"/>
      <c r="U11" s="113"/>
    </row>
    <row r="12" spans="1:21" s="42" customFormat="1" ht="9.75" hidden="1" customHeight="1" x14ac:dyDescent="0.25">
      <c r="A12" s="536"/>
      <c r="B12" s="51">
        <v>5</v>
      </c>
      <c r="C12" s="64"/>
      <c r="D12" s="101">
        <f t="shared" ref="D12" si="14">IF(C12="Математика","8",IF(C12="Русский язык","7",IF(C12="Английский","7",IF(C12="Английский/Английский","7",IF(C12="Информатика/Английский","6",IF(C12="Английский/Информатика","7",IF(C12="Окружающий мир","6",IF(C12="Информатика","6",IF(C12="Литературное чтение","5",IF(C12="ОРКСЭ","4",IF(C12="ИЗО","3",IF(C12="Музыка","3",IF(C12="Технология","2",IF(C12="Физическая культура","1",))))))))))))))</f>
        <v>0</v>
      </c>
      <c r="E12" s="65"/>
      <c r="F12" s="101">
        <f t="shared" ref="F12" si="15">IF(E12="Математика","8",IF(E12="Русский язык","7",IF(E12="Английский","7",IF(E12="Английский/Английский","7",IF(E12="Информатика/Английский","6",IF(E12="Английский/Информатика","7",IF(E12="Окружающий мир","6",IF(E12="Информатика","6",IF(E12="Литературное чтение","5",IF(E12="ОРКСЭ","4",IF(E12="ИЗО","3",IF(E12="Музыка","3",IF(E12="Технология","2",IF(E12="Физическая культура","1",))))))))))))))</f>
        <v>0</v>
      </c>
      <c r="G12" s="65"/>
      <c r="H12" s="101">
        <f t="shared" ref="H12" si="16">IF(G12="Математика","8",IF(G12="Русский язык","7",IF(G12="Английский","7",IF(G12="Английский/Английский","7",IF(G12="Информатика/Английский","6",IF(G12="Английский/Информатика","7",IF(G12="Окружающий мир","6",IF(G12="Информатика","6",IF(G12="Литературное чтение","5",IF(G12="ОРКСЭ","4",IF(G12="ИЗО","3",IF(G12="Музыка","3",IF(G12="Технология","2",IF(G12="Физическая культура","1",))))))))))))))</f>
        <v>0</v>
      </c>
      <c r="I12" s="65"/>
      <c r="J12" s="101">
        <f t="shared" ref="J12" si="17">IF(I12="Математика","8",IF(I12="Русский язык","7",IF(I12="Английский","7",IF(I12="Английский/Английский","7",IF(I12="Информатика/Английский","6",IF(I12="Английский/Информатика","7",IF(I12="Окружающий мир","6",IF(I12="Информатика","6",IF(I12="Литературное чтение","5",IF(I12="ОРКСЭ","4",IF(I12="ИЗО","3",IF(I12="Музыка","3",IF(I12="Технология","2",IF(I12="Физическая культура","1",))))))))))))))</f>
        <v>0</v>
      </c>
      <c r="K12" s="65"/>
      <c r="L12" s="105">
        <f t="shared" ref="L12" si="18">IF(K12="Математика","8",IF(K12="Русский язык","7",IF(K12="Английский","7",IF(K12="Английский/Английский","7",IF(K12="Информатика/Английский","6",IF(K12="Английский/Информатика","7",IF(K12="Окружающий мир","6",IF(K12="Информатика","6",IF(K12="Литературное чтение","5",IF(K12="ОРКСЭ","4",IF(K12="ИЗО","3",IF(K12="Музыка","3",IF(K12="Технология","2",IF(K12="Физическая культура","1",))))))))))))))</f>
        <v>0</v>
      </c>
      <c r="M12" s="66"/>
      <c r="N12" s="102">
        <f t="shared" ref="N12" si="19">IF(M12="Математика","8",IF(M12="Русский язык","7",IF(M12="Английский","7",IF(M12="Английский/Английский","7",IF(M12="Информатика/Английский","6",IF(M12="Английский/Информатика","7",IF(M12="Окружающий мир","6",IF(M12="Информатика","6",IF(M12="Литературное чтение","5",IF(M12="ОРКСЭ","4",IF(M12="ИЗО","3",IF(M12="Музыка","3",IF(M12="Технология","2",IF(M12="Физическая культура","1",))))))))))))))</f>
        <v>0</v>
      </c>
      <c r="O12" s="65"/>
      <c r="P12" s="191">
        <v>1</v>
      </c>
      <c r="T12" s="237"/>
      <c r="U12" s="238"/>
    </row>
    <row r="13" spans="1:21" s="4" customFormat="1" ht="9.75" customHeight="1" thickBot="1" x14ac:dyDescent="0.25">
      <c r="A13" s="537"/>
      <c r="B13" s="162"/>
      <c r="C13" s="499"/>
      <c r="D13" s="417">
        <f>D7+D8+D9+D18+D10</f>
        <v>19</v>
      </c>
      <c r="E13" s="201"/>
      <c r="F13" s="417">
        <f>F7+F8+F9+F10+F11</f>
        <v>20</v>
      </c>
      <c r="G13" s="201"/>
      <c r="H13" s="417">
        <f>H7+H9+H10+H11+H8</f>
        <v>20</v>
      </c>
      <c r="I13" s="201"/>
      <c r="J13" s="417">
        <f>J7+J8+J9+J10+J11</f>
        <v>24</v>
      </c>
      <c r="K13" s="201"/>
      <c r="L13" s="417">
        <f>L7+L8+L9+L10+L11</f>
        <v>24</v>
      </c>
      <c r="M13" s="201"/>
      <c r="N13" s="417">
        <f>N7+N8+N9+N10+N11</f>
        <v>24</v>
      </c>
      <c r="O13" s="201"/>
      <c r="P13" s="330">
        <f>P7+P8+P9+P10+P11</f>
        <v>16</v>
      </c>
      <c r="T13" s="239"/>
      <c r="U13" s="240"/>
    </row>
    <row r="14" spans="1:21" s="42" customFormat="1" ht="21.75" customHeight="1" x14ac:dyDescent="0.2">
      <c r="A14" s="552" t="s">
        <v>10</v>
      </c>
      <c r="B14" s="154">
        <v>1</v>
      </c>
      <c r="C14" s="494" t="s">
        <v>67</v>
      </c>
      <c r="D14" s="495">
        <v>5</v>
      </c>
      <c r="E14" s="494" t="s">
        <v>67</v>
      </c>
      <c r="F14" s="495">
        <v>5</v>
      </c>
      <c r="G14" s="250" t="s">
        <v>6</v>
      </c>
      <c r="H14" s="405" t="str">
        <f t="shared" ref="H14" si="20">IF(G14="Математика","8",IF(G14="Русский язык","7",IF(G14="Английский","7",IF(G14="Английский/Английский","7",IF(G14="Информатика/Английский","6",IF(G14="Английский/Информатика","7",IF(G14="Окружающий мир","6",IF(G14="Информатика","6",IF(G14="Литературное чтение","5",IF(G14="ОРКСЭ","4",IF(G14="ИЗО","3",IF(G14="Музыка","3",IF(G14="Технология","2",IF(G14="Физическая культура","1",))))))))))))))</f>
        <v>8</v>
      </c>
      <c r="I14" s="484" t="s">
        <v>6</v>
      </c>
      <c r="J14" s="488" t="str">
        <f t="shared" ref="J14" si="21">IF(I14="Математика","8",IF(I14="Русский язык","7",IF(I14="Английский","7",IF(I14="Английский/Английский","7",IF(I14="Информатика/Английский","6",IF(I14="Английский/Информатика","7",IF(I14="Окружающий мир","6",IF(I14="Информатика","6",IF(I14="Литературное чтение","5",IF(I14="ОРКСЭ","4",IF(I14="ИЗО","3",IF(I14="Музыка","3",IF(I14="Технология","2",IF(I14="Физическая культура","1",))))))))))))))</f>
        <v>8</v>
      </c>
      <c r="K14" s="250" t="s">
        <v>5</v>
      </c>
      <c r="L14" s="463" t="str">
        <f>IF(K14="Математика","8",IF(K14="Русский язык","7",IF(K14="Английский","7",IF(K14="Английский/Английский","7",IF(K14="Информатика/Английский","6",IF(K14="Английский/Информатика","7",IF(K14="Окружающий мир","6",IF(K14="Информатика","6",IF(K14="Литературное чтение","5",IF(K14="ОРКСЭ","4",IF(K14="ИЗО","3",IF(K14="Музыка","3",IF(K14="Технология","2",IF(K14="Физическая культура","1",))))))))))))))</f>
        <v>7</v>
      </c>
      <c r="M14" s="494" t="s">
        <v>67</v>
      </c>
      <c r="N14" s="495">
        <v>5</v>
      </c>
      <c r="O14" s="494" t="s">
        <v>67</v>
      </c>
      <c r="P14" s="323">
        <v>5</v>
      </c>
      <c r="T14" s="112"/>
      <c r="U14" s="144"/>
    </row>
    <row r="15" spans="1:21" s="42" customFormat="1" ht="21.75" customHeight="1" x14ac:dyDescent="0.2">
      <c r="A15" s="553"/>
      <c r="B15" s="51">
        <v>2</v>
      </c>
      <c r="C15" s="112" t="s">
        <v>5</v>
      </c>
      <c r="D15" s="483" t="str">
        <f>IF(C15="Математика","8",IF(C15="Русский язык","7",IF(C15="Английский","7",IF(C15="Английский/Английский","7",IF(C15="Информатика/Английский","6",IF(C15="Английский/Информатика","7",IF(C15="Окружающий мир","6",IF(C15="Информатика","6",IF(C15="Литературное чтение","5",IF(C15="ОРКСЭ","4",IF(C15="ИЗО","3",IF(C15="Музыка","3",IF(C15="Технология","2",IF(C15="Физическая культура","1",))))))))))))))</f>
        <v>7</v>
      </c>
      <c r="E15" s="112" t="s">
        <v>6</v>
      </c>
      <c r="F15" s="408" t="str">
        <f t="shared" ref="F15" si="22">IF(E15="Математика","8",IF(E15="Русский язык","7",IF(E15="Английский","7",IF(E15="Английский/Английский","7",IF(E15="Информатика/Английский","6",IF(E15="Английский/Информатика","7",IF(E15="Окружающий мир","6",IF(E15="Информатика","6",IF(E15="Литературное чтение","5",IF(E15="ОРКСЭ","4",IF(E15="ИЗО","3",IF(E15="Музыка","3",IF(E15="Технология","2",IF(E15="Физическая культура","1",))))))))))))))</f>
        <v>8</v>
      </c>
      <c r="G15" s="112" t="s">
        <v>5</v>
      </c>
      <c r="H15" s="483" t="str">
        <f>IF(G15="Математика","8",IF(G15="Русский язык","7",IF(G15="Английский","7",IF(G15="Английский/Английский","7",IF(G15="Информатика/Английский","6",IF(G15="Английский/Информатика","7",IF(G15="Окружающий мир","6",IF(G15="Информатика","6",IF(G15="Литературное чтение","5",IF(G15="ОРКСЭ","4",IF(G15="ИЗО","3",IF(G15="Музыка","3",IF(G15="Технология","2",IF(G15="Физическая культура","1",))))))))))))))</f>
        <v>7</v>
      </c>
      <c r="I15" s="112" t="s">
        <v>91</v>
      </c>
      <c r="J15" s="414">
        <f t="shared" ref="J15" si="23">IF(I15="Математика","8",IF(I15="Русский язык","7",IF(I15="Английский","7",IF(I15="Английский/Английский","7",IF(I15="Информатика/Английский","6",IF(I15="Английский/Информатика","7",IF(I15="Окружающий мир","6",IF(I15="Информатика","6",IF(I15="Литературное чтение","5",IF(I15="ОРКСЭ","4",IF(I15="ИЗО","3",IF(I15="Музыка","3",IF(I15="Технология","2",IF(I15="Физическая культура","1",))))))))))))))</f>
        <v>0</v>
      </c>
      <c r="K15" s="112" t="s">
        <v>6</v>
      </c>
      <c r="L15" s="408" t="str">
        <f t="shared" ref="L15" si="24">IF(K15="Математика","8",IF(K15="Русский язык","7",IF(K15="Английский","7",IF(K15="Английский/Английский","7",IF(K15="Информатика/Английский","6",IF(K15="Английский/Информатика","7",IF(K15="Окружающий мир","6",IF(K15="Информатика","6",IF(K15="Литературное чтение","5",IF(K15="ОРКСЭ","4",IF(K15="ИЗО","3",IF(K15="Музыка","3",IF(K15="Технология","2",IF(K15="Физическая культура","1",))))))))))))))</f>
        <v>8</v>
      </c>
      <c r="M15" s="112" t="s">
        <v>6</v>
      </c>
      <c r="N15" s="408" t="str">
        <f t="shared" ref="N15" si="25">IF(M15="Математика","8",IF(M15="Русский язык","7",IF(M15="Английский","7",IF(M15="Английский/Английский","7",IF(M15="Информатика/Английский","6",IF(M15="Английский/Информатика","7",IF(M15="Окружающий мир","6",IF(M15="Информатика","6",IF(M15="Литературное чтение","5",IF(M15="ОРКСЭ","4",IF(M15="ИЗО","3",IF(M15="Музыка","3",IF(M15="Технология","2",IF(M15="Физическая культура","1",))))))))))))))</f>
        <v>8</v>
      </c>
      <c r="O15" s="192" t="s">
        <v>5</v>
      </c>
      <c r="P15" s="104" t="str">
        <f>IF(O15="Математика","8",IF(O15="Русский язык","7",IF(O15="Английский","7",IF(O15="Английский/Английский","7",IF(O15="Информатика/Английский","6",IF(O15="Английский/Информатика","7",IF(O15="Окружающий мир","6",IF(O15="Информатика","6",IF(O15="Литературное чтение","5",IF(O15="ОРКСЭ","4",IF(O15="ИЗО","3",IF(O15="Музыка","3",IF(O15="Технология","2",IF(O15="Физическая культура","1",))))))))))))))</f>
        <v>7</v>
      </c>
      <c r="T15" s="118"/>
      <c r="U15" s="144"/>
    </row>
    <row r="16" spans="1:21" s="42" customFormat="1" ht="21.75" customHeight="1" x14ac:dyDescent="0.2">
      <c r="A16" s="553"/>
      <c r="B16" s="51">
        <v>3</v>
      </c>
      <c r="C16" s="112" t="s">
        <v>6</v>
      </c>
      <c r="D16" s="408" t="str">
        <f t="shared" ref="D16:D17" si="26">IF(C16="Математика","8",IF(C16="Русский язык","7",IF(C16="Английский","7",IF(C16="Английский/Английский","7",IF(C16="Информатика/Английский","6",IF(C16="Английский/Информатика","7",IF(C16="Окружающий мир","6",IF(C16="Информатика","6",IF(C16="Литературное чтение","5",IF(C16="ОРКСЭ","4",IF(C16="ИЗО","3",IF(C16="Музыка","3",IF(C16="Технология","2",IF(C16="Физическая культура","1",))))))))))))))</f>
        <v>8</v>
      </c>
      <c r="E16" s="112" t="s">
        <v>5</v>
      </c>
      <c r="F16" s="483" t="str">
        <f>IF(E16="Математика","8",IF(E16="Русский язык","7",IF(E16="Английский","7",IF(E16="Английский/Английский","7",IF(E16="Информатика/Английский","6",IF(E16="Английский/Информатика","7",IF(E16="Окружающий мир","6",IF(E16="Информатика","6",IF(E16="Литературное чтение","5",IF(E16="ОРКСЭ","4",IF(E16="ИЗО","3",IF(E16="Музыка","3",IF(E16="Технология","2",IF(E16="Физическая культура","1",))))))))))))))</f>
        <v>7</v>
      </c>
      <c r="G16" s="397" t="s">
        <v>3</v>
      </c>
      <c r="H16" s="398" t="str">
        <f>IF(G16="Математика","8",IF(G16="Русский язык","7",IF(G16="Английский","7",IF(G16="Английский/Английский","7",IF(G16="Информатика/Английский","6",IF(G16="Английский/Информатика","7",IF(G16="Окружающий мир","6",IF(G16="Информатика","6",IF(G16="Литературное чтение","5",IF(G16="ОРКСЭ","4",IF(G16="ИЗО","3",IF(G16="Музыка","3",IF(G16="Технология","2",IF(G16="Физическая культура","1",))))))))))))))</f>
        <v>1</v>
      </c>
      <c r="I16" s="251" t="s">
        <v>67</v>
      </c>
      <c r="J16" s="483">
        <v>5</v>
      </c>
      <c r="K16" s="112" t="s">
        <v>91</v>
      </c>
      <c r="L16" s="414">
        <f t="shared" ref="L16" si="27">IF(K16="Математика","8",IF(K16="Русский язык","7",IF(K16="Английский","7",IF(K16="Английский/Английский","7",IF(K16="Информатика/Английский","6",IF(K16="Английский/Информатика","7",IF(K16="Окружающий мир","6",IF(K16="Информатика","6",IF(K16="Литературное чтение","5",IF(K16="ОРКСЭ","4",IF(K16="ИЗО","3",IF(K16="Музыка","3",IF(K16="Технология","2",IF(K16="Физическая культура","1",))))))))))))))</f>
        <v>0</v>
      </c>
      <c r="M16" s="111" t="s">
        <v>2</v>
      </c>
      <c r="N16" s="414" t="str">
        <f>IF(M16="Математика","8",IF(M16="Русский язык","7",IF(M16="Английский","7",IF(M16="Английский/Английский","7",IF(M16="Информатика/Английский","6",IF(M16="Английский/Информатика","7",IF(M16="Окружающий мир","6",IF(M16="Информатика","6",IF(M16="Литературное чтение","5",IF(M16="ОРКСЭ","4",IF(M16="ИЗО","3",IF(M16="Музыка","3",IF(M16="Технология","2",IF(M16="Физическая культура","1",))))))))))))))</f>
        <v>6</v>
      </c>
      <c r="O16" s="111" t="s">
        <v>1</v>
      </c>
      <c r="P16" s="102" t="str">
        <f>IF(O16="Математика","8",IF(O16="Русский язык","7",IF(O16="Английский","7",IF(O16="Английский/Английский","7",IF(O16="Информатика/Английский","6",IF(O16="Английский/Информатика","7",IF(O16="Окружающий мир","6",IF(O16="Информатика","6",IF(O16="Литературное чтение","5",IF(O16="ОРКСЭ","4",IF(O16="ИЗО","3",IF(O16="Музыка","3",IF(O16="Технология","2",IF(O16="Физическая культура","1",))))))))))))))</f>
        <v>5</v>
      </c>
      <c r="T16" s="111"/>
      <c r="U16" s="144"/>
    </row>
    <row r="17" spans="1:21" s="42" customFormat="1" ht="24.75" customHeight="1" x14ac:dyDescent="0.2">
      <c r="A17" s="553"/>
      <c r="B17" s="51">
        <v>4</v>
      </c>
      <c r="C17" s="111" t="s">
        <v>8</v>
      </c>
      <c r="D17" s="408" t="str">
        <f t="shared" si="26"/>
        <v>3</v>
      </c>
      <c r="E17" s="111" t="s">
        <v>1</v>
      </c>
      <c r="F17" s="413" t="str">
        <f>IF(E17="Математика","8",IF(E17="Русский язык","7",IF(E17="Английский","7",IF(E17="Английский/Английский","7",IF(E17="Информатика/Английский","6",IF(E17="Английский/Информатика","7",IF(E17="Окружающий мир","6",IF(E17="Информатика","6",IF(E17="Литературное чтение","5",IF(E17="ОРКСЭ","4",IF(E17="ИЗО","3",IF(E17="Музыка","3",IF(E17="Технология","2",IF(E17="Физическая культура","1",))))))))))))))</f>
        <v>5</v>
      </c>
      <c r="G17" s="111" t="s">
        <v>2</v>
      </c>
      <c r="H17" s="414" t="str">
        <f>IF(G17="Математика","8",IF(G17="Русский язык","7",IF(G17="Английский","7",IF(G17="Английский/Английский","7",IF(G17="Информатика/Английский","6",IF(G17="Английский/Информатика","7",IF(G17="Окружающий мир","6",IF(G17="Информатика","6",IF(G17="Литературное чтение","5",IF(G17="ОРКСЭ","4",IF(G17="ИЗО","3",IF(G17="Музыка","3",IF(G17="Технология","2",IF(G17="Физическая культура","1",))))))))))))))</f>
        <v>6</v>
      </c>
      <c r="I17" s="397" t="s">
        <v>3</v>
      </c>
      <c r="J17" s="398" t="str">
        <f t="shared" ref="J17" si="28">IF(I17="Математика","8",IF(I17="Русский язык","7",IF(I17="Английский","7",IF(I17="Английский/Английский","7",IF(I17="Информатика/Английский","6",IF(I17="Английский/Информатика","7",IF(I17="Окружающий мир","6",IF(I17="Информатика","6",IF(I17="Литературное чтение","5",IF(I17="ОРКСЭ","4",IF(I17="ИЗО","3",IF(I17="Музыка","3",IF(I17="Технология","2",IF(I17="Физическая культура","1",))))))))))))))</f>
        <v>1</v>
      </c>
      <c r="K17" s="251" t="s">
        <v>67</v>
      </c>
      <c r="L17" s="483">
        <v>5</v>
      </c>
      <c r="M17" s="112" t="s">
        <v>91</v>
      </c>
      <c r="N17" s="414">
        <f t="shared" ref="N17" si="29">IF(M17="Математика","8",IF(M17="Русский язык","7",IF(M17="Английский","7",IF(M17="Английский/Английский","7",IF(M17="Информатика/Английский","6",IF(M17="Английский/Информатика","7",IF(M17="Окружающий мир","6",IF(M17="Информатика","6",IF(M17="Литературное чтение","5",IF(M17="ОРКСЭ","4",IF(M17="ИЗО","3",IF(M17="Музыка","3",IF(M17="Технология","2",IF(M17="Физическая культура","1",))))))))))))))</f>
        <v>0</v>
      </c>
      <c r="O17" s="111" t="s">
        <v>2</v>
      </c>
      <c r="P17" s="102" t="str">
        <f>IF(O17="Математика","8",IF(O17="Русский язык","7",IF(O17="Английский","7",IF(O17="Английский/Английский","7",IF(O17="Информатика/Английский","6",IF(O17="Английский/Информатика","7",IF(O17="Окружающий мир","6",IF(O17="Информатика","6",IF(O17="Литературное чтение","5",IF(O17="ОРКСЭ","4",IF(O17="ИЗО","3",IF(O17="Музыка","3",IF(O17="Технология","2",IF(O17="Физическая культура","1",))))))))))))))</f>
        <v>6</v>
      </c>
      <c r="T17" s="145"/>
      <c r="U17" s="141"/>
    </row>
    <row r="18" spans="1:21" s="42" customFormat="1" ht="20.25" customHeight="1" x14ac:dyDescent="0.2">
      <c r="A18" s="553"/>
      <c r="B18" s="52">
        <v>5</v>
      </c>
      <c r="C18" s="111" t="s">
        <v>1</v>
      </c>
      <c r="D18" s="414" t="str">
        <f>IF(C18="Математика","8",IF(C18="Русский язык","7",IF(C18="Английский","7",IF(C18="Английский/Английский","7",IF(C18="Информатика/Английский","6",IF(C18="Английский/Информатика","7",IF(C18="Окружающий мир","6",IF(C18="Информатика","6",IF(C18="Литературное чтение","5",IF(C18="ОРКСЭ","4",IF(C18="ИЗО","3",IF(C18="Музыка","3",IF(C18="Технология","2",IF(C18="Физическая культура","1",))))))))))))))</f>
        <v>5</v>
      </c>
      <c r="E18" s="139" t="s">
        <v>3</v>
      </c>
      <c r="F18" s="398" t="str">
        <f t="shared" ref="F18" si="30">IF(E18="Математика","8",IF(E18="Русский язык","7",IF(E18="Английский","7",IF(E18="Английский/Английский","7",IF(E18="Информатика/Английский","6",IF(E18="Английский/Информатика","7",IF(E18="Окружающий мир","6",IF(E18="Информатика","6",IF(E18="Литературное чтение","5",IF(E18="ОРКСЭ","4",IF(E18="ИЗО","3",IF(E18="Музыка","3",IF(E18="Технология","2",IF(E18="Физическая культура","1",))))))))))))))</f>
        <v>1</v>
      </c>
      <c r="G18" s="111" t="s">
        <v>8</v>
      </c>
      <c r="H18" s="408" t="str">
        <f t="shared" ref="H18" si="31">IF(G18="Математика","8",IF(G18="Русский язык","7",IF(G18="Английский","7",IF(G18="Английский/Английский","7",IF(G18="Информатика/Английский","6",IF(G18="Английский/Информатика","7",IF(G18="Окружающий мир","6",IF(G18="Информатика","6",IF(G18="Литературное чтение","5",IF(G18="ОРКСЭ","4",IF(G18="ИЗО","3",IF(G18="Музыка","3",IF(G18="Технология","2",IF(G18="Физическая культура","1",))))))))))))))</f>
        <v>3</v>
      </c>
      <c r="I18" s="111" t="s">
        <v>1</v>
      </c>
      <c r="J18" s="414" t="str">
        <f>IF(I18="Математика","8",IF(I18="Русский язык","7",IF(I18="Английский","7",IF(I18="Английский/Английский","7",IF(I18="Информатика/Английский","6",IF(I18="Английский/Информатика","7",IF(I18="Окружающий мир","6",IF(I18="Информатика","6",IF(I18="Литературное чтение","5",IF(I18="ОРКСЭ","4",IF(I18="ИЗО","3",IF(I18="Музыка","3",IF(I18="Технология","2",IF(I18="Физическая культура","1",))))))))))))))</f>
        <v>5</v>
      </c>
      <c r="K18" s="111"/>
      <c r="L18" s="414"/>
      <c r="M18" s="139" t="s">
        <v>3</v>
      </c>
      <c r="N18" s="398" t="str">
        <f t="shared" ref="N18" si="32">IF(M18="Математика","8",IF(M18="Русский язык","7",IF(M18="Английский","7",IF(M18="Английский/Английский","7",IF(M18="Информатика/Английский","6",IF(M18="Английский/Информатика","7",IF(M18="Окружающий мир","6",IF(M18="Информатика","6",IF(M18="Литературное чтение","5",IF(M18="ОРКСЭ","4",IF(M18="ИЗО","3",IF(M18="Музыка","3",IF(M18="Технология","2",IF(M18="Физическая культура","1",))))))))))))))</f>
        <v>1</v>
      </c>
      <c r="O18" s="111" t="s">
        <v>73</v>
      </c>
      <c r="P18" s="233" t="str">
        <f>IF(O18="Математика","8",IF(O18="Русский язык","7",IF(O18="Английский","7",IF(O18="Английский/Английский","7",IF(O18="Информатика/Английский","6",IF(O18="Английский/Информатика","7",IF(O18="Окружающий мир","6",IF(O18="Информатика","6",IF(O18="Литературное чтение","5",IF(O18="ОРКСЭ","4",IF(O18="ИЗО","3",IF(O18="Музыка","3",IF(O18="Технология","2",IF(O18="Физическая культура","1",))))))))))))))</f>
        <v>3</v>
      </c>
      <c r="T18" s="111"/>
      <c r="U18" s="228"/>
    </row>
    <row r="19" spans="1:21" s="4" customFormat="1" ht="10.5" customHeight="1" thickBot="1" x14ac:dyDescent="0.2">
      <c r="A19" s="554"/>
      <c r="B19" s="161"/>
      <c r="C19" s="419"/>
      <c r="D19" s="410">
        <f>D14+D15+D16+D17+D18</f>
        <v>28</v>
      </c>
      <c r="E19" s="203"/>
      <c r="F19" s="410">
        <f>F14+F15+F16+F17+F18</f>
        <v>26</v>
      </c>
      <c r="G19" s="203"/>
      <c r="H19" s="410">
        <f>H14+H15+H16+H17+H18</f>
        <v>25</v>
      </c>
      <c r="I19" s="203"/>
      <c r="J19" s="410">
        <f>J14+J15+J16+J17+J18</f>
        <v>19</v>
      </c>
      <c r="K19" s="203"/>
      <c r="L19" s="410">
        <f>L14+L15+L16+L17+L18</f>
        <v>20</v>
      </c>
      <c r="M19" s="203"/>
      <c r="N19" s="497">
        <f>N14+N15+N16+N17+N18</f>
        <v>20</v>
      </c>
      <c r="O19" s="203"/>
      <c r="P19" s="193">
        <f>P14+P15+P16+P17+P18</f>
        <v>26</v>
      </c>
      <c r="T19" s="239"/>
      <c r="U19" s="240"/>
    </row>
    <row r="20" spans="1:21" s="42" customFormat="1" x14ac:dyDescent="0.2">
      <c r="A20" s="520" t="s">
        <v>11</v>
      </c>
      <c r="B20" s="155">
        <v>1</v>
      </c>
      <c r="C20" s="496" t="s">
        <v>5</v>
      </c>
      <c r="D20" s="464" t="str">
        <f>IF(C20="Математика","8",IF(C20="Русский язык","7",IF(C20="Английский","7",IF(C20="Английский/Английский","7",IF(C20="Информатика/Английский","6",IF(C20="Английский/Информатика","7",IF(C20="Окружающий мир","6",IF(C20="Информатика","6",IF(C20="Литературное чтение","5",IF(C20="ОРКСЭ","4",IF(C20="ИЗО","3",IF(C20="Музыка","3",IF(C20="Технология","2",IF(C20="Физическая культура","1",))))))))))))))</f>
        <v>7</v>
      </c>
      <c r="E20" s="331" t="s">
        <v>2</v>
      </c>
      <c r="F20" s="411" t="str">
        <f>IF(E20="Математика","8",IF(E20="Русский язык","7",IF(E20="Английский","7",IF(E20="Английский/Английский","7",IF(E20="Информатика/Английский","6",IF(E20="Английский/Информатика","7",IF(E20="Окружающий мир","6",IF(E20="Информатика","6",IF(E20="Литературное чтение","5",IF(E20="ОРКСЭ","4",IF(E20="ИЗО","3",IF(E20="Музыка","3",IF(E20="Технология","2",IF(E20="Физическая культура","1",))))))))))))))</f>
        <v>6</v>
      </c>
      <c r="G20" s="496" t="s">
        <v>5</v>
      </c>
      <c r="H20" s="464" t="str">
        <f>IF(G20="Математика","8",IF(G20="Русский язык","7",IF(G20="Английский","7",IF(G20="Английский/Английский","7",IF(G20="Информатика/Английский","6",IF(G20="Английский/Информатика","7",IF(G20="Окружающий мир","6",IF(G20="Информатика","6",IF(G20="Литературное чтение","5",IF(G20="ОРКСЭ","4",IF(G20="ИЗО","3",IF(G20="Музыка","3",IF(G20="Технология","2",IF(G20="Физическая культура","1",))))))))))))))</f>
        <v>7</v>
      </c>
      <c r="I20" s="496" t="s">
        <v>5</v>
      </c>
      <c r="J20" s="464" t="str">
        <f>IF(I20="Математика","8",IF(I20="Русский язык","7",IF(I20="Английский","7",IF(I20="Английский/Английский","7",IF(I20="Информатика/Английский","6",IF(I20="Английский/Информатика","7",IF(I20="Окружающий мир","6",IF(I20="Информатика","6",IF(I20="Литературное чтение","5",IF(I20="ОРКСЭ","4",IF(I20="ИЗО","3",IF(I20="Музыка","3",IF(I20="Технология","2",IF(I20="Физическая культура","1",))))))))))))))</f>
        <v>7</v>
      </c>
      <c r="K20" s="402" t="s">
        <v>6</v>
      </c>
      <c r="L20" s="471" t="str">
        <f t="shared" ref="L20" si="33">IF(K20="Математика","8",IF(K20="Русский язык","7",IF(K20="Английский","7",IF(K20="Английский/Английский","7",IF(K20="Информатика/Английский","6",IF(K20="Английский/Информатика","7",IF(K20="Окружающий мир","6",IF(K20="Информатика","6",IF(K20="Литературное чтение","5",IF(K20="ОРКСЭ","4",IF(K20="ИЗО","3",IF(K20="Музыка","3",IF(K20="Технология","2",IF(K20="Физическая культура","1",))))))))))))))</f>
        <v>8</v>
      </c>
      <c r="M20" s="331" t="s">
        <v>1</v>
      </c>
      <c r="N20" s="412" t="str">
        <f>IF(M20="Математика","8",IF(M20="Русский язык","7",IF(M20="Английский","7",IF(M20="Английский/Английский","7",IF(M20="Информатика/Английский","6",IF(M20="Английский/Информатика","7",IF(M20="Окружающий мир","6",IF(M20="Информатика","6",IF(M20="Литературное чтение","5",IF(M20="ОРКСЭ","4",IF(M20="ИЗО","3",IF(M20="Музыка","3",IF(M20="Технология","2",IF(M20="Физическая культура","1",))))))))))))))</f>
        <v>5</v>
      </c>
      <c r="O20" s="332" t="s">
        <v>68</v>
      </c>
      <c r="P20" s="300" t="str">
        <f>IF(O20="Математика","8",IF(O20="Русский язык","7",IF(O20="Английский","7",IF(O20="Английский/Английский","7",IF(O20="Информатика/Английский","6",IF(O20="Английский/Информатика","7",IF(O20="Окружающий мир","6",IF(O20="Информатика","6",IF(O20="Литературное чтение","5",IF(O20="ОРКСЭ","4",IF(O20="ИЗО","3",IF(O20="Музыка","3",IF(O20="Технология","2",IF(O20="Физическая культура","1",))))))))))))))</f>
        <v>4</v>
      </c>
      <c r="T20" s="192"/>
      <c r="U20" s="144"/>
    </row>
    <row r="21" spans="1:21" s="42" customFormat="1" ht="21.75" customHeight="1" x14ac:dyDescent="0.2">
      <c r="A21" s="521"/>
      <c r="B21" s="51">
        <v>2</v>
      </c>
      <c r="C21" s="192" t="s">
        <v>6</v>
      </c>
      <c r="D21" s="405" t="str">
        <f t="shared" ref="D21" si="34">IF(C21="Математика","8",IF(C21="Русский язык","7",IF(C21="Английский","7",IF(C21="Английский/Английский","7",IF(C21="Информатика/Английский","6",IF(C21="Английский/Информатика","7",IF(C21="Окружающий мир","6",IF(C21="Информатика","6",IF(C21="Литературное чтение","5",IF(C21="ОРКСЭ","4",IF(C21="ИЗО","3",IF(C21="Музыка","3",IF(C21="Технология","2",IF(C21="Физическая культура","1",))))))))))))))</f>
        <v>8</v>
      </c>
      <c r="E21" s="111" t="s">
        <v>68</v>
      </c>
      <c r="F21" s="414" t="str">
        <f>IF(E21="Математика","8",IF(E21="Русский язык","7",IF(E21="Английский","7",IF(E21="Английский/Английский","7",IF(E21="Информатика/Английский","6",IF(E21="Английский/Информатика","7",IF(E21="Окружающий мир","6",IF(E21="Информатика","6",IF(E21="Литературное чтение","5",IF(E21="ОРКСЭ","4",IF(E21="ИЗО","3",IF(E21="Музыка","3",IF(E21="Технология","2",IF(E21="Физическая культура","1",))))))))))))))</f>
        <v>4</v>
      </c>
      <c r="G21" s="251" t="s">
        <v>67</v>
      </c>
      <c r="H21" s="483">
        <v>5</v>
      </c>
      <c r="I21" s="397" t="s">
        <v>3</v>
      </c>
      <c r="J21" s="398" t="str">
        <f t="shared" ref="J21" si="35">IF(I21="Математика","8",IF(I21="Русский язык","7",IF(I21="Английский","7",IF(I21="Английский/Английский","7",IF(I21="Информатика/Английский","6",IF(I21="Английский/Информатика","7",IF(I21="Окружающий мир","6",IF(I21="Информатика","6",IF(I21="Литературное чтение","5",IF(I21="ОРКСЭ","4",IF(I21="ИЗО","3",IF(I21="Музыка","3",IF(I21="Технология","2",IF(I21="Физическая культура","1",))))))))))))))</f>
        <v>1</v>
      </c>
      <c r="K21" s="397" t="s">
        <v>3</v>
      </c>
      <c r="L21" s="398" t="str">
        <f t="shared" ref="L21" si="36">IF(K21="Математика","8",IF(K21="Русский язык","7",IF(K21="Английский","7",IF(K21="Английский/Английский","7",IF(K21="Информатика/Английский","6",IF(K21="Английский/Информатика","7",IF(K21="Окружающий мир","6",IF(K21="Информатика","6",IF(K21="Литературное чтение","5",IF(K21="ОРКСЭ","4",IF(K21="ИЗО","3",IF(K21="Музыка","3",IF(K21="Технология","2",IF(K21="Физическая культура","1",))))))))))))))</f>
        <v>1</v>
      </c>
      <c r="M21" s="192" t="s">
        <v>5</v>
      </c>
      <c r="N21" s="463" t="str">
        <f>IF(M21="Математика","8",IF(M21="Русский язык","7",IF(M21="Английский","7",IF(M21="Английский/Английский","7",IF(M21="Информатика/Английский","6",IF(M21="Английский/Информатика","7",IF(M21="Окружающий мир","6",IF(M21="Информатика","6",IF(M21="Литературное чтение","5",IF(M21="ОРКСЭ","4",IF(M21="ИЗО","3",IF(M21="Музыка","3",IF(M21="Технология","2",IF(M21="Физическая культура","1",))))))))))))))</f>
        <v>7</v>
      </c>
      <c r="O21" s="462" t="s">
        <v>6</v>
      </c>
      <c r="P21" s="100" t="str">
        <f t="shared" ref="P21" si="37">IF(O21="Математика","8",IF(O21="Русский язык","7",IF(O21="Английский","7",IF(O21="Английский/Английский","7",IF(O21="Информатика/Английский","6",IF(O21="Английский/Информатика","7",IF(O21="Окружающий мир","6",IF(O21="Информатика","6",IF(O21="Литературное чтение","5",IF(O21="ОРКСЭ","4",IF(O21="ИЗО","3",IF(O21="Музыка","3",IF(O21="Технология","2",IF(O21="Физическая культура","1",))))))))))))))</f>
        <v>8</v>
      </c>
      <c r="T21" s="187"/>
      <c r="U21" s="144"/>
    </row>
    <row r="22" spans="1:21" s="42" customFormat="1" x14ac:dyDescent="0.2">
      <c r="A22" s="521"/>
      <c r="B22" s="51">
        <v>3</v>
      </c>
      <c r="C22" s="111" t="s">
        <v>1</v>
      </c>
      <c r="D22" s="414" t="str">
        <f>IF(C22="Математика","8",IF(C22="Русский язык","7",IF(C22="Английский","7",IF(C22="Английский/Английский","7",IF(C22="Информатика/Английский","6",IF(C22="Английский/Информатика","7",IF(C22="Окружающий мир","6",IF(C22="Информатика","6",IF(C22="Литературное чтение","5",IF(C22="ОРКСЭ","4",IF(C22="ИЗО","3",IF(C22="Музыка","3",IF(C22="Технология","2",IF(C22="Физическая культура","1",))))))))))))))</f>
        <v>5</v>
      </c>
      <c r="E22" s="112" t="s">
        <v>5</v>
      </c>
      <c r="F22" s="483" t="str">
        <f>IF(E22="Математика","8",IF(E22="Русский язык","7",IF(E22="Английский","7",IF(E22="Английский/Английский","7",IF(E22="Информатика/Английский","6",IF(E22="Английский/Информатика","7",IF(E22="Окружающий мир","6",IF(E22="Информатика","6",IF(E22="Литературное чтение","5",IF(E22="ОРКСЭ","4",IF(E22="ИЗО","3",IF(E22="Музыка","3",IF(E22="Технология","2",IF(E22="Физическая культура","1",))))))))))))))</f>
        <v>7</v>
      </c>
      <c r="G22" s="397" t="s">
        <v>3</v>
      </c>
      <c r="H22" s="398" t="str">
        <f t="shared" ref="H22" si="38">IF(G22="Математика","8",IF(G22="Русский язык","7",IF(G22="Английский","7",IF(G22="Английский/Английский","7",IF(G22="Информатика/Английский","6",IF(G22="Английский/Информатика","7",IF(G22="Окружающий мир","6",IF(G22="Информатика","6",IF(G22="Литературное чтение","5",IF(G22="ОРКСЭ","4",IF(G22="ИЗО","3",IF(G22="Музыка","3",IF(G22="Технология","2",IF(G22="Физическая культура","1",))))))))))))))</f>
        <v>1</v>
      </c>
      <c r="I22" s="186" t="s">
        <v>2</v>
      </c>
      <c r="J22" s="413" t="str">
        <f>IF(I22="Математика","8",IF(I22="Русский язык","7",IF(I22="Английский","7",IF(I22="Английский/Английский","7",IF(I22="Информатика/Английский","6",IF(I22="Английский/Информатика","7",IF(I22="Окружающий мир","6",IF(I22="Информатика","6",IF(I22="Литературное чтение","5",IF(I22="ОРКСЭ","4",IF(I22="ИЗО","3",IF(I22="Музыка","3",IF(I22="Технология","2",IF(I22="Физическая культура","1",))))))))))))))</f>
        <v>6</v>
      </c>
      <c r="K22" s="111" t="s">
        <v>1</v>
      </c>
      <c r="L22" s="413" t="str">
        <f>IF(K22="Математика","8",IF(K22="Русский язык","7",IF(K22="Английский","7",IF(K22="Английский/Английский","7",IF(K22="Информатика/Английский","6",IF(K22="Английский/Информатика","7",IF(K22="Окружающий мир","6",IF(K22="Информатика","6",IF(K22="Литературное чтение","5",IF(K22="ОРКСЭ","4",IF(K22="ИЗО","3",IF(K22="Музыка","3",IF(K22="Технология","2",IF(K22="Физическая культура","1",))))))))))))))</f>
        <v>5</v>
      </c>
      <c r="M22" s="192" t="s">
        <v>6</v>
      </c>
      <c r="N22" s="405" t="str">
        <f t="shared" ref="N22" si="39">IF(M22="Математика","8",IF(M22="Русский язык","7",IF(M22="Английский","7",IF(M22="Английский/Английский","7",IF(M22="Информатика/Английский","6",IF(M22="Английский/Информатика","7",IF(M22="Окружающий мир","6",IF(M22="Информатика","6",IF(M22="Литературное чтение","5",IF(M22="ОРКСЭ","4",IF(M22="ИЗО","3",IF(M22="Музыка","3",IF(M22="Технология","2",IF(M22="Физическая культура","1",))))))))))))))</f>
        <v>8</v>
      </c>
      <c r="O22" s="462" t="s">
        <v>5</v>
      </c>
      <c r="P22" s="104" t="str">
        <f>IF(O22="Математика","8",IF(O22="Русский язык","7",IF(O22="Английский","7",IF(O22="Английский/Английский","7",IF(O22="Информатика/Английский","6",IF(O22="Английский/Информатика","7",IF(O22="Окружающий мир","6",IF(O22="Информатика","6",IF(O22="Литературное чтение","5",IF(O22="ОРКСЭ","4",IF(O22="ИЗО","3",IF(O22="Музыка","3",IF(O22="Технология","2",IF(O22="Физическая культура","1",))))))))))))))</f>
        <v>7</v>
      </c>
      <c r="T22" s="118"/>
      <c r="U22" s="144"/>
    </row>
    <row r="23" spans="1:21" s="42" customFormat="1" ht="21" customHeight="1" x14ac:dyDescent="0.2">
      <c r="A23" s="521"/>
      <c r="B23" s="51">
        <v>4</v>
      </c>
      <c r="C23" s="111" t="s">
        <v>68</v>
      </c>
      <c r="D23" s="413" t="str">
        <f>IF(C23="Математика","8",IF(C23="Русский язык","7",IF(C23="Английский","7",IF(C23="Английский/Английский","7",IF(C23="Информатика/Английский","6",IF(C23="Английский/Информатика","7",IF(C23="Окружающий мир","6",IF(C23="Информатика","6",IF(C23="Литературное чтение","5",IF(C23="ОРКСЭ","4",IF(C23="ИЗО","3",IF(C23="Музыка","3",IF(C23="Технология","2",IF(C23="Физическая культура","1",))))))))))))))</f>
        <v>4</v>
      </c>
      <c r="E23" s="111" t="s">
        <v>73</v>
      </c>
      <c r="F23" s="414" t="str">
        <f>IF(E23="Математика","8",IF(E23="Русский язык","7",IF(E23="Английский","7",IF(E23="Английский/Английский","7",IF(E23="Информатика/Английский","6",IF(E23="Английский/Информатика","7",IF(E23="Окружающий мир","6",IF(E23="Информатика","6",IF(E23="Литературное чтение","5",IF(E23="ОРКСЭ","4",IF(E23="ИЗО","3",IF(E23="Музыка","3",IF(E23="Технология","2",IF(E23="Физическая культура","1",))))))))))))))</f>
        <v>3</v>
      </c>
      <c r="G23" s="111" t="s">
        <v>1</v>
      </c>
      <c r="H23" s="413" t="str">
        <f>IF(G23="Математика","8",IF(G23="Русский язык","7",IF(G23="Английский","7",IF(G23="Английский/Английский","7",IF(G23="Информатика/Английский","6",IF(G23="Английский/Информатика","7",IF(G23="Окружающий мир","6",IF(G23="Информатика","6",IF(G23="Литературное чтение","5",IF(G23="ОРКСЭ","4",IF(G23="ИЗО","3",IF(G23="Музыка","3",IF(G23="Технология","2",IF(G23="Физическая культура","1",))))))))))))))</f>
        <v>5</v>
      </c>
      <c r="I23" s="111" t="s">
        <v>68</v>
      </c>
      <c r="J23" s="414" t="str">
        <f t="shared" ref="J23" si="40">IF(I23="Математика","8",IF(I23="Русский язык","7",IF(I23="Английский","7",IF(I23="Английский/Английский","7",IF(I23="Информатика/Английский","6",IF(I23="Английский/Информатика","7",IF(I23="Окружающий мир","6",IF(I23="Информатика","6",IF(I23="Литературное чтение","5",IF(I23="ОРКСЭ","4",IF(I23="ИЗО","3",IF(I23="Музыка","3",IF(I23="Технология","2",IF(I23="Физическая культура","1",))))))))))))))</f>
        <v>4</v>
      </c>
      <c r="K23" s="192" t="s">
        <v>5</v>
      </c>
      <c r="L23" s="463" t="str">
        <f>IF(K23="Математика","8",IF(K23="Русский язык","7",IF(K23="Английский","7",IF(K23="Английский/Английский","7",IF(K23="Информатика/Английский","6",IF(K23="Английский/Информатика","7",IF(K23="Окружающий мир","6",IF(K23="Информатика","6",IF(K23="Литературное чтение","5",IF(K23="ОРКСЭ","4",IF(K23="ИЗО","3",IF(K23="Музыка","3",IF(K23="Технология","2",IF(K23="Физическая культура","1",))))))))))))))</f>
        <v>7</v>
      </c>
      <c r="M23" s="111" t="s">
        <v>73</v>
      </c>
      <c r="N23" s="414" t="str">
        <f>IF(M23="Математика","8",IF(M23="Русский язык","7",IF(M23="Английский","7",IF(M23="Английский/Английский","7",IF(M23="Информатика/Английский","6",IF(M23="Английский/Информатика","7",IF(M23="Окружающий мир","6",IF(M23="Информатика","6",IF(M23="Литературное чтение","5",IF(M23="ОРКСЭ","4",IF(M23="ИЗО","3",IF(M23="Музыка","3",IF(M23="Технология","2",IF(M23="Физическая культура","1",))))))))))))))</f>
        <v>3</v>
      </c>
      <c r="O23" s="437" t="s">
        <v>3</v>
      </c>
      <c r="P23" s="170" t="str">
        <f t="shared" ref="P23" si="41">IF(O23="Математика","8",IF(O23="Русский язык","7",IF(O23="Английский","7",IF(O23="Английский/Английский","7",IF(O23="Информатика/Английский","6",IF(O23="Английский/Информатика","7",IF(O23="Окружающий мир","6",IF(O23="Информатика","6",IF(O23="Литературное чтение","5",IF(O23="ОРКСЭ","4",IF(O23="ИЗО","3",IF(O23="Музыка","3",IF(O23="Технология","2",IF(O23="Физическая культура","1",))))))))))))))</f>
        <v>1</v>
      </c>
      <c r="T23" s="188"/>
      <c r="U23" s="144"/>
    </row>
    <row r="24" spans="1:21" s="42" customFormat="1" ht="17.25" customHeight="1" x14ac:dyDescent="0.25">
      <c r="A24" s="521"/>
      <c r="B24" s="52">
        <v>5</v>
      </c>
      <c r="C24" s="186" t="s">
        <v>73</v>
      </c>
      <c r="D24" s="422" t="str">
        <f>IF(C24="Математика","8",IF(C24="Русский язык","7",IF(C24="Английский","7",IF(C24="Английский/Английский","7",IF(C24="Информатика/Английский","6",IF(C24="Английский/Информатика","7",IF(C24="Окружающий мир","6",IF(C24="Информатика","6",IF(C24="Литературное чтение","5",IF(C24="ОРКСЭ","4",IF(C24="ИЗО","3",IF(C24="Музыка","3",IF(C24="Технология","2",IF(C24="Физическая культура","1",))))))))))))))</f>
        <v>3</v>
      </c>
      <c r="E24" s="406" t="s">
        <v>3</v>
      </c>
      <c r="F24" s="398" t="str">
        <f t="shared" ref="F24" si="42">IF(E24="Математика","8",IF(E24="Русский язык","7",IF(E24="Английский","7",IF(E24="Английский/Английский","7",IF(E24="Информатика/Английский","6",IF(E24="Английский/Информатика","7",IF(E24="Окружающий мир","6",IF(E24="Информатика","6",IF(E24="Литературное чтение","5",IF(E24="ОРКСЭ","4",IF(E24="ИЗО","3",IF(E24="Музыка","3",IF(E24="Технология","2",IF(E24="Физическая культура","1",))))))))))))))</f>
        <v>1</v>
      </c>
      <c r="G24" s="111" t="s">
        <v>68</v>
      </c>
      <c r="H24" s="414" t="str">
        <f>IF(G24="Математика","8",IF(G24="Русский язык","7",IF(G24="Английский","7",IF(G24="Английский/Английский","7",IF(G24="Информатика/Английский","6",IF(G24="Английский/Информатика","7",IF(G24="Окружающий мир","6",IF(G24="Информатика","6",IF(G24="Литературное чтение","5",IF(G24="ОРКСЭ","4",IF(G24="ИЗО","3",IF(G24="Музыка","3",IF(G24="Технология","2",IF(G24="Физическая культура","1",))))))))))))))</f>
        <v>4</v>
      </c>
      <c r="I24" s="111" t="s">
        <v>1</v>
      </c>
      <c r="J24" s="414" t="str">
        <f>IF(I24="Математика","8",IF(I24="Русский язык","7",IF(I24="Английский","7",IF(I24="Английский/Английский","7",IF(I24="Информатика/Английский","6",IF(I24="Английский/Информатика","7",IF(I24="Окружающий мир","6",IF(I24="Информатика","6",IF(I24="Литературное чтение","5",IF(I24="ОРКСЭ","4",IF(I24="ИЗО","3",IF(I24="Музыка","3",IF(I24="Технология","2",IF(I24="Физическая культура","1",))))))))))))))</f>
        <v>5</v>
      </c>
      <c r="K24" s="111" t="s">
        <v>68</v>
      </c>
      <c r="L24" s="414" t="str">
        <f>IF(K24="Математика","8",IF(K24="Русский язык","7",IF(K24="Английский","7",IF(K24="Английский/Английский","7",IF(K24="Информатика/Английский","6",IF(K24="Английский/Информатика","7",IF(K24="Окружающий мир","6",IF(K24="Информатика","6",IF(K24="Литературное чтение","5",IF(K24="ОРКСЭ","4",IF(K24="ИЗО","3",IF(K24="Музыка","3",IF(K24="Технология","2",IF(K24="Физическая культура","1",))))))))))))))</f>
        <v>4</v>
      </c>
      <c r="M24" s="111"/>
      <c r="N24" s="414"/>
      <c r="O24" s="305"/>
      <c r="P24" s="102"/>
      <c r="T24" s="186"/>
      <c r="U24" s="146"/>
    </row>
    <row r="25" spans="1:21" s="4" customFormat="1" ht="11.25" customHeight="1" thickBot="1" x14ac:dyDescent="0.2">
      <c r="A25" s="522"/>
      <c r="B25" s="157"/>
      <c r="C25" s="200"/>
      <c r="D25" s="417">
        <f>D20+D21+D22+D23+D24</f>
        <v>27</v>
      </c>
      <c r="E25" s="201"/>
      <c r="F25" s="417">
        <f>F20+F21+F22+F23+F24</f>
        <v>21</v>
      </c>
      <c r="G25" s="201"/>
      <c r="H25" s="417">
        <f>H20+H21+H22+H23+H24</f>
        <v>22</v>
      </c>
      <c r="I25" s="201"/>
      <c r="J25" s="417">
        <f>J20+J21+J22+J23+J24</f>
        <v>23</v>
      </c>
      <c r="K25" s="201"/>
      <c r="L25" s="184">
        <f>L20+L21+L22+L23+L24</f>
        <v>25</v>
      </c>
      <c r="M25" s="201"/>
      <c r="N25" s="498">
        <f>N20+N21+N22+N23+N24</f>
        <v>23</v>
      </c>
      <c r="O25" s="202"/>
      <c r="P25" s="234">
        <f>P20+P21+P22+P23+P24</f>
        <v>20</v>
      </c>
      <c r="T25" s="239"/>
      <c r="U25" s="240"/>
    </row>
    <row r="26" spans="1:21" s="4" customFormat="1" ht="21.75" customHeight="1" x14ac:dyDescent="0.2">
      <c r="A26" s="552" t="s">
        <v>12</v>
      </c>
      <c r="B26" s="154">
        <v>1</v>
      </c>
      <c r="C26" s="484" t="s">
        <v>6</v>
      </c>
      <c r="D26" s="488" t="str">
        <f t="shared" ref="D26" si="43">IF(C26="Математика","8",IF(C26="Русский язык","7",IF(C26="Английский","7",IF(C26="Английский/Английский","7",IF(C26="Информатика/Английский","6",IF(C26="Английский/Информатика","7",IF(C26="Окружающий мир","6",IF(C26="Информатика","6",IF(C26="Литературное чтение","5",IF(C26="ОРКСЭ","4",IF(C26="ИЗО","3",IF(C26="Музыка","3",IF(C26="Технология","2",IF(C26="Физическая культура","1",))))))))))))))</f>
        <v>8</v>
      </c>
      <c r="E26" s="484" t="s">
        <v>6</v>
      </c>
      <c r="F26" s="488" t="str">
        <f t="shared" ref="F26" si="44">IF(E26="Математика","8",IF(E26="Русский язык","7",IF(E26="Английский","7",IF(E26="Английский/Английский","7",IF(E26="Информатика/Английский","6",IF(E26="Английский/Информатика","7",IF(E26="Окружающий мир","6",IF(E26="Информатика","6",IF(E26="Литературное чтение","5",IF(E26="ОРКСЭ","4",IF(E26="ИЗО","3",IF(E26="Музыка","3",IF(E26="Технология","2",IF(E26="Физическая культура","1",))))))))))))))</f>
        <v>8</v>
      </c>
      <c r="G26" s="484" t="s">
        <v>6</v>
      </c>
      <c r="H26" s="488" t="str">
        <f t="shared" ref="H26" si="45">IF(G26="Математика","8",IF(G26="Русский язык","7",IF(G26="Английский","7",IF(G26="Английский/Английский","7",IF(G26="Информатика/Английский","6",IF(G26="Английский/Информатика","7",IF(G26="Окружающий мир","6",IF(G26="Информатика","6",IF(G26="Литературное чтение","5",IF(G26="ОРКСЭ","4",IF(G26="ИЗО","3",IF(G26="Музыка","3",IF(G26="Технология","2",IF(G26="Физическая культура","1",))))))))))))))</f>
        <v>8</v>
      </c>
      <c r="I26" s="484" t="s">
        <v>6</v>
      </c>
      <c r="J26" s="488" t="str">
        <f t="shared" ref="J26" si="46">IF(I26="Математика","8",IF(I26="Русский язык","7",IF(I26="Английский","7",IF(I26="Английский/Английский","7",IF(I26="Информатика/Английский","6",IF(I26="Английский/Информатика","7",IF(I26="Окружающий мир","6",IF(I26="Информатика","6",IF(I26="Литературное чтение","5",IF(I26="ОРКСЭ","4",IF(I26="ИЗО","3",IF(I26="Музыка","3",IF(I26="Технология","2",IF(I26="Физическая культура","1",))))))))))))))</f>
        <v>8</v>
      </c>
      <c r="K26" s="403" t="s">
        <v>3</v>
      </c>
      <c r="L26" s="404" t="str">
        <f t="shared" ref="L26" si="47">IF(K26="Математика","8",IF(K26="Русский язык","7",IF(K26="Английский","7",IF(K26="Английский/Английский","7",IF(K26="Информатика/Английский","6",IF(K26="Английский/Информатика","7",IF(K26="Окружающий мир","6",IF(K26="Информатика","6",IF(K26="Литературное чтение","5",IF(K26="ОРКСЭ","4",IF(K26="ИЗО","3",IF(K26="Музыка","3",IF(K26="Технология","2",IF(K26="Физическая культура","1",))))))))))))))</f>
        <v>1</v>
      </c>
      <c r="M26" s="484" t="s">
        <v>6</v>
      </c>
      <c r="N26" s="488" t="str">
        <f t="shared" ref="N26" si="48">IF(M26="Математика","8",IF(M26="Русский язык","7",IF(M26="Английский","7",IF(M26="Английский/Английский","7",IF(M26="Информатика/Английский","6",IF(M26="Английский/Информатика","7",IF(M26="Окружающий мир","6",IF(M26="Информатика","6",IF(M26="Литературное чтение","5",IF(M26="ОРКСЭ","4",IF(M26="ИЗО","3",IF(M26="Музыка","3",IF(M26="Технология","2",IF(M26="Физическая культура","1",))))))))))))))</f>
        <v>8</v>
      </c>
      <c r="O26" s="493" t="s">
        <v>1</v>
      </c>
      <c r="P26" s="102" t="str">
        <f>IF(O26="Математика","8",IF(O26="Русский язык","7",IF(O26="Английский","7",IF(O26="Английский/Английский","7",IF(O26="Информатика/Английский","6",IF(O26="Английский/Информатика","7",IF(O26="Окружающий мир","6",IF(O26="Информатика","6",IF(O26="Литературное чтение","5",IF(O26="ОРКСЭ","4",IF(O26="ИЗО","3",IF(O26="Музыка","3",IF(O26="Технология","2",IF(O26="Физическая культура","1",))))))))))))))</f>
        <v>5</v>
      </c>
      <c r="T26" s="112"/>
      <c r="U26" s="144"/>
    </row>
    <row r="27" spans="1:21" s="42" customFormat="1" ht="15" customHeight="1" x14ac:dyDescent="0.2">
      <c r="A27" s="553"/>
      <c r="B27" s="51">
        <v>2</v>
      </c>
      <c r="C27" s="397" t="s">
        <v>3</v>
      </c>
      <c r="D27" s="398" t="str">
        <f t="shared" ref="D27:D28" si="49">IF(C27="Математика","8",IF(C27="Русский язык","7",IF(C27="Английский","7",IF(C27="Английский/Английский","7",IF(C27="Информатика/Английский","6",IF(C27="Английский/Информатика","7",IF(C27="Окружающий мир","6",IF(C27="Информатика","6",IF(C27="Литературное чтение","5",IF(C27="ОРКСЭ","4",IF(C27="ИЗО","3",IF(C27="Музыка","3",IF(C27="Технология","2",IF(C27="Физическая культура","1",))))))))))))))</f>
        <v>1</v>
      </c>
      <c r="E27" s="112" t="s">
        <v>91</v>
      </c>
      <c r="F27" s="414">
        <f t="shared" ref="F27" si="50">IF(E27="Математика","8",IF(E27="Русский язык","7",IF(E27="Английский","7",IF(E27="Английский/Английский","7",IF(E27="Информатика/Английский","6",IF(E27="Английский/Информатика","7",IF(E27="Окружающий мир","6",IF(E27="Информатика","6",IF(E27="Литературное чтение","5",IF(E27="ОРКСЭ","4",IF(E27="ИЗО","3",IF(E27="Музыка","3",IF(E27="Технология","2",IF(E27="Физическая культура","1",))))))))))))))</f>
        <v>0</v>
      </c>
      <c r="G27" s="112" t="s">
        <v>9</v>
      </c>
      <c r="H27" s="413" t="str">
        <f>IF(G27="Математика","8",IF(G27="Русский язык","7",IF(G27="Английский","7",IF(G27="Английский/Английский","7",IF(G27="Информатика/Английский","6",IF(G27="Английский/Информатика","7",IF(G27="Окружающий мир","6",IF(G27="Информатика","6",IF(G27="Литературное чтение","5",IF(G27="ОРКСЭ","4",IF(G27="ИЗО","3",IF(G27="Музыка","3",IF(G27="Технология","2",IF(G27="Физическая культура","1",))))))))))))))</f>
        <v>2</v>
      </c>
      <c r="I27" s="112" t="s">
        <v>5</v>
      </c>
      <c r="J27" s="483" t="str">
        <f>IF(I27="Математика","8",IF(I27="Русский язык","7",IF(I27="Английский","7",IF(I27="Английский/Английский","7",IF(I27="Информатика/Английский","6",IF(I27="Английский/Информатика","7",IF(I27="Окружающий мир","6",IF(I27="Информатика","6",IF(I27="Литературное чтение","5",IF(I27="ОРКСЭ","4",IF(I27="ИЗО","3",IF(I27="Музыка","3",IF(I27="Технология","2",IF(I27="Физическая культура","1",))))))))))))))</f>
        <v>7</v>
      </c>
      <c r="K27" s="111" t="s">
        <v>2</v>
      </c>
      <c r="L27" s="414" t="str">
        <f>IF(K27="Математика","8",IF(K27="Русский язык","7",IF(K27="Английский","7",IF(K27="Английский/Английский","7",IF(K27="Информатика/Английский","6",IF(K27="Английский/Информатика","7",IF(K27="Окружающий мир","6",IF(K27="Информатика","6",IF(K27="Литературное чтение","5",IF(K27="ОРКСЭ","4",IF(K27="ИЗО","3",IF(K27="Музыка","3",IF(K27="Технология","2",IF(K27="Физическая культура","1",))))))))))))))</f>
        <v>6</v>
      </c>
      <c r="M27" s="112" t="s">
        <v>5</v>
      </c>
      <c r="N27" s="483" t="str">
        <f>IF(M27="Математика","8",IF(M27="Русский язык","7",IF(M27="Английский","7",IF(M27="Английский/Английский","7",IF(M27="Информатика/Английский","6",IF(M27="Английский/Информатика","7",IF(M27="Окружающий мир","6",IF(M27="Информатика","6",IF(M27="Литературное чтение","5",IF(M27="ОРКСЭ","4",IF(M27="ИЗО","3",IF(M27="Музыка","3",IF(M27="Технология","2",IF(M27="Физическая культура","1",))))))))))))))</f>
        <v>7</v>
      </c>
      <c r="O27" s="112" t="s">
        <v>6</v>
      </c>
      <c r="P27" s="229" t="str">
        <f t="shared" ref="P27" si="51">IF(O27="Математика","8",IF(O27="Русский язык","7",IF(O27="Английский","7",IF(O27="Английский/Английский","7",IF(O27="Информатика/Английский","6",IF(O27="Английский/Информатика","7",IF(O27="Окружающий мир","6",IF(O27="Информатика","6",IF(O27="Литературное чтение","5",IF(O27="ОРКСЭ","4",IF(O27="ИЗО","3",IF(O27="Музыка","3",IF(O27="Технология","2",IF(O27="Физическая культура","1",))))))))))))))</f>
        <v>8</v>
      </c>
      <c r="T27" s="140"/>
      <c r="U27" s="144"/>
    </row>
    <row r="28" spans="1:21" s="42" customFormat="1" x14ac:dyDescent="0.2">
      <c r="A28" s="553"/>
      <c r="B28" s="51">
        <v>3</v>
      </c>
      <c r="C28" s="112" t="s">
        <v>91</v>
      </c>
      <c r="D28" s="414">
        <f t="shared" si="49"/>
        <v>0</v>
      </c>
      <c r="E28" s="397" t="s">
        <v>3</v>
      </c>
      <c r="F28" s="398" t="str">
        <f t="shared" ref="F28:F29" si="52">IF(E28="Математика","8",IF(E28="Русский язык","7",IF(E28="Английский","7",IF(E28="Английский/Английский","7",IF(E28="Информатика/Английский","6",IF(E28="Английский/Информатика","7",IF(E28="Окружающий мир","6",IF(E28="Информатика","6",IF(E28="Литературное чтение","5",IF(E28="ОРКСЭ","4",IF(E28="ИЗО","3",IF(E28="Музыка","3",IF(E28="Технология","2",IF(E28="Физическая культура","1",))))))))))))))</f>
        <v>1</v>
      </c>
      <c r="G28" s="111" t="s">
        <v>1</v>
      </c>
      <c r="H28" s="414" t="str">
        <f>IF(G28="Математика","8",IF(G28="Русский язык","7",IF(G28="Английский","7",IF(G28="Английский/Английский","7",IF(G28="Информатика/Английский","6",IF(G28="Английский/Информатика","7",IF(G28="Окружающий мир","6",IF(G28="Информатика","6",IF(G28="Литературное чтение","5",IF(G28="ОРКСЭ","4",IF(G28="ИЗО","3",IF(G28="Музыка","3",IF(G28="Технология","2",IF(G28="Физическая культура","1",))))))))))))))</f>
        <v>5</v>
      </c>
      <c r="I28" s="111" t="s">
        <v>2</v>
      </c>
      <c r="J28" s="414" t="str">
        <f>IF(I28="Математика","8",IF(I28="Русский язык","7",IF(I28="Английский","7",IF(I28="Английский/Английский","7",IF(I28="Информатика/Английский","6",IF(I28="Английский/Информатика","7",IF(I28="Окружающий мир","6",IF(I28="Информатика","6",IF(I28="Литературное чтение","5",IF(I28="ОРКСЭ","4",IF(I28="ИЗО","3",IF(I28="Музыка","3",IF(I28="Технология","2",IF(I28="Физическая культура","1",))))))))))))))</f>
        <v>6</v>
      </c>
      <c r="K28" s="112" t="s">
        <v>5</v>
      </c>
      <c r="L28" s="483" t="str">
        <f>IF(K28="Математика","8",IF(K28="Русский язык","7",IF(K28="Английский","7",IF(K28="Английский/Английский","7",IF(K28="Информатика/Английский","6",IF(K28="Английский/Информатика","7",IF(K28="Окружающий мир","6",IF(K28="Информатика","6",IF(K28="Литературное чтение","5",IF(K28="ОРКСЭ","4",IF(K28="ИЗО","3",IF(K28="Музыка","3",IF(K28="Технология","2",IF(K28="Физическая культура","1",))))))))))))))</f>
        <v>7</v>
      </c>
      <c r="M28" s="111" t="s">
        <v>2</v>
      </c>
      <c r="N28" s="414" t="str">
        <f>IF(M28="Математика","8",IF(M28="Русский язык","7",IF(M28="Английский","7",IF(M28="Английский/Английский","7",IF(M28="Информатика/Английский","6",IF(M28="Английский/Информатика","7",IF(M28="Окружающий мир","6",IF(M28="Информатика","6",IF(M28="Литературное чтение","5",IF(M28="ОРКСЭ","4",IF(M28="ИЗО","3",IF(M28="Музыка","3",IF(M28="Технология","2",IF(M28="Физическая культура","1",))))))))))))))</f>
        <v>6</v>
      </c>
      <c r="O28" s="112" t="s">
        <v>91</v>
      </c>
      <c r="P28" s="103">
        <f t="shared" ref="P28" si="53">IF(O28="Математика","8",IF(O28="Русский язык","7",IF(O28="Английский","7",IF(O28="Английский/Английский","7",IF(O28="Информатика/Английский","6",IF(O28="Английский/Информатика","7",IF(O28="Окружающий мир","6",IF(O28="Информатика","6",IF(O28="Литературное чтение","5",IF(O28="ОРКСЭ","4",IF(O28="ИЗО","3",IF(O28="Музыка","3",IF(O28="Технология","2",IF(O28="Физическая культура","1",))))))))))))))</f>
        <v>0</v>
      </c>
      <c r="T28" s="119"/>
      <c r="U28" s="144"/>
    </row>
    <row r="29" spans="1:21" s="42" customFormat="1" ht="15" customHeight="1" x14ac:dyDescent="0.2">
      <c r="A29" s="553"/>
      <c r="B29" s="51">
        <v>4</v>
      </c>
      <c r="C29" s="111" t="s">
        <v>2</v>
      </c>
      <c r="D29" s="414" t="str">
        <f>IF(C29="Математика","8",IF(C29="Русский язык","7",IF(C29="Английский","7",IF(C29="Английский/Английский","7",IF(C29="Информатика/Английский","6",IF(C29="Английский/Информатика","7",IF(C29="Окружающий мир","6",IF(C29="Информатика","6",IF(C29="Литературное чтение","5",IF(C29="ОРКСЭ","4",IF(C29="ИЗО","3",IF(C29="Музыка","3",IF(C29="Технология","2",IF(C29="Физическая культура","1",))))))))))))))</f>
        <v>6</v>
      </c>
      <c r="E29" s="111" t="s">
        <v>8</v>
      </c>
      <c r="F29" s="408" t="str">
        <f t="shared" si="52"/>
        <v>3</v>
      </c>
      <c r="G29" s="112" t="s">
        <v>91</v>
      </c>
      <c r="H29" s="414">
        <f t="shared" ref="H29" si="54">IF(G29="Математика","8",IF(G29="Русский язык","7",IF(G29="Английский","7",IF(G29="Английский/Английский","7",IF(G29="Информатика/Английский","6",IF(G29="Английский/Информатика","7",IF(G29="Окружающий мир","6",IF(G29="Информатика","6",IF(G29="Литературное чтение","5",IF(G29="ОРКСЭ","4",IF(G29="ИЗО","3",IF(G29="Музыка","3",IF(G29="Технология","2",IF(G29="Физическая культура","1",))))))))))))))</f>
        <v>0</v>
      </c>
      <c r="I29" s="111" t="s">
        <v>73</v>
      </c>
      <c r="J29" s="414" t="str">
        <f>IF(I29="Математика","8",IF(I29="Русский язык","7",IF(I29="Английский","7",IF(I29="Английский/Английский","7",IF(I29="Информатика/Английский","6",IF(I29="Английский/Информатика","7",IF(I29="Окружающий мир","6",IF(I29="Информатика","6",IF(I29="Литературное чтение","5",IF(I29="ОРКСЭ","4",IF(I29="ИЗО","3",IF(I29="Музыка","3",IF(I29="Технология","2",IF(I29="Физическая культура","1",))))))))))))))</f>
        <v>3</v>
      </c>
      <c r="K29" s="112" t="s">
        <v>6</v>
      </c>
      <c r="L29" s="408" t="str">
        <f t="shared" ref="L29" si="55">IF(K29="Математика","8",IF(K29="Русский язык","7",IF(K29="Английский","7",IF(K29="Английский/Английский","7",IF(K29="Информатика/Английский","6",IF(K29="Английский/Информатика","7",IF(K29="Окружающий мир","6",IF(K29="Информатика","6",IF(K29="Литературное чтение","5",IF(K29="ОРКСЭ","4",IF(K29="ИЗО","3",IF(K29="Музыка","3",IF(K29="Технология","2",IF(K29="Физическая культура","1",))))))))))))))</f>
        <v>8</v>
      </c>
      <c r="M29" s="192" t="s">
        <v>9</v>
      </c>
      <c r="N29" s="413" t="str">
        <f>IF(M29="Математика","8",IF(M29="Русский язык","7",IF(M29="Английский","7",IF(M29="Английский/Английский","7",IF(M29="Информатика/Английский","6",IF(M29="Английский/Информатика","7",IF(M29="Окружающий мир","6",IF(M29="Информатика","6",IF(M29="Литературное чтение","5",IF(M29="ОРКСЭ","4",IF(M29="ИЗО","3",IF(M29="Музыка","3",IF(M29="Технология","2",IF(M29="Физическая культура","1",))))))))))))))</f>
        <v>2</v>
      </c>
      <c r="O29" s="111" t="s">
        <v>2</v>
      </c>
      <c r="P29" s="102" t="str">
        <f>IF(O29="Математика","8",IF(O29="Русский язык","7",IF(O29="Английский","7",IF(O29="Английский/Английский","7",IF(O29="Информатика/Английский","6",IF(O29="Английский/Информатика","7",IF(O29="Окружающий мир","6",IF(O29="Информатика","6",IF(O29="Литературное чтение","5",IF(O29="ОРКСЭ","4",IF(O29="ИЗО","3",IF(O29="Музыка","3",IF(O29="Технология","2",IF(O29="Физическая культура","1",))))))))))))))</f>
        <v>6</v>
      </c>
      <c r="T29" s="142"/>
      <c r="U29" s="144"/>
    </row>
    <row r="30" spans="1:21" s="42" customFormat="1" x14ac:dyDescent="0.25">
      <c r="A30" s="553"/>
      <c r="B30" s="52">
        <v>5</v>
      </c>
      <c r="C30" s="111"/>
      <c r="D30" s="408"/>
      <c r="E30" s="251"/>
      <c r="F30" s="483"/>
      <c r="G30" s="406" t="s">
        <v>3</v>
      </c>
      <c r="H30" s="398" t="str">
        <f t="shared" ref="H30" si="56">IF(G30="Математика","8",IF(G30="Русский язык","7",IF(G30="Английский","7",IF(G30="Английский/Английский","7",IF(G30="Информатика/Английский","6",IF(G30="Английский/Информатика","7",IF(G30="Окружающий мир","6",IF(G30="Информатика","6",IF(G30="Литературное чтение","5",IF(G30="ОРКСЭ","4",IF(G30="ИЗО","3",IF(G30="Музыка","3",IF(G30="Технология","2",IF(G30="Физическая культура","1",))))))))))))))</f>
        <v>1</v>
      </c>
      <c r="I30" s="401"/>
      <c r="J30" s="401"/>
      <c r="K30" s="112"/>
      <c r="L30" s="483"/>
      <c r="M30" s="406" t="s">
        <v>3</v>
      </c>
      <c r="N30" s="398" t="str">
        <f t="shared" ref="N30" si="57">IF(M30="Математика","8",IF(M30="Русский язык","7",IF(M30="Английский","7",IF(M30="Английский/Английский","7",IF(M30="Информатика/Английский","6",IF(M30="Английский/Информатика","7",IF(M30="Окружающий мир","6",IF(M30="Информатика","6",IF(M30="Литературное чтение","5",IF(M30="ОРКСЭ","4",IF(M30="ИЗО","3",IF(M30="Музыка","3",IF(M30="Технология","2",IF(M30="Физическая культура","1",))))))))))))))</f>
        <v>1</v>
      </c>
      <c r="O30" s="192" t="s">
        <v>9</v>
      </c>
      <c r="P30" s="102" t="str">
        <f>IF(O30="Математика","8",IF(O30="Русский язык","7",IF(O30="Английский","7",IF(O30="Английский/Английский","7",IF(O30="Информатика/Английский","6",IF(O30="Английский/Информатика","7",IF(O30="Окружающий мир","6",IF(O30="Информатика","6",IF(O30="Литературное чтение","5",IF(O30="ОРКСЭ","4",IF(O30="ИЗО","3",IF(O30="Музыка","3",IF(O30="Технология","2",IF(O30="Физическая культура","1",))))))))))))))</f>
        <v>2</v>
      </c>
      <c r="T30" s="143"/>
      <c r="U30" s="146"/>
    </row>
    <row r="31" spans="1:21" s="4" customFormat="1" ht="9" customHeight="1" thickBot="1" x14ac:dyDescent="0.2">
      <c r="A31" s="554"/>
      <c r="B31" s="161"/>
      <c r="C31" s="419"/>
      <c r="D31" s="410">
        <f>D26+D27+D28+D29+D30</f>
        <v>15</v>
      </c>
      <c r="E31" s="203"/>
      <c r="F31" s="410">
        <f>F26+F27+F28+F29+F30</f>
        <v>12</v>
      </c>
      <c r="G31" s="203"/>
      <c r="H31" s="410">
        <f>H26+H27+H28+H29+H30</f>
        <v>16</v>
      </c>
      <c r="I31" s="203"/>
      <c r="J31" s="410">
        <f>J26+J27+J28+J29</f>
        <v>24</v>
      </c>
      <c r="K31" s="203"/>
      <c r="L31" s="241">
        <f>L26+L27+L28+L29+L30</f>
        <v>22</v>
      </c>
      <c r="M31" s="203"/>
      <c r="N31" s="497">
        <f>N26+N27+N28+N29+N30</f>
        <v>24</v>
      </c>
      <c r="O31" s="203"/>
      <c r="P31" s="193">
        <f>P26+P27+P28+P29+P30</f>
        <v>21</v>
      </c>
      <c r="T31" s="239"/>
      <c r="U31" s="240"/>
    </row>
    <row r="32" spans="1:21" s="42" customFormat="1" ht="18.75" customHeight="1" x14ac:dyDescent="0.2">
      <c r="A32" s="520" t="s">
        <v>13</v>
      </c>
      <c r="B32" s="155">
        <v>1</v>
      </c>
      <c r="C32" s="331" t="s">
        <v>1</v>
      </c>
      <c r="D32" s="411" t="str">
        <f>IF(C32="Математика","8",IF(C32="Русский язык","7",IF(C32="Английский","7",IF(C32="Английский/Английский","7",IF(C32="Информатика/Английский","6",IF(C32="Английский/Информатика","7",IF(C32="Окружающий мир","6",IF(C32="Информатика","6",IF(C32="Литературное чтение","5",IF(C32="ОРКСЭ","4",IF(C32="ИЗО","3",IF(C32="Музыка","3",IF(C32="Технология","2",IF(C32="Физическая культура","1",))))))))))))))</f>
        <v>5</v>
      </c>
      <c r="E32" s="331" t="s">
        <v>1</v>
      </c>
      <c r="F32" s="412" t="str">
        <f>IF(E32="Математика","8",IF(E32="Русский язык","7",IF(E32="Английский","7",IF(E32="Английский/Английский","7",IF(E32="Информатика/Английский","6",IF(E32="Английский/Информатика","7",IF(E32="Окружающий мир","6",IF(E32="Информатика","6",IF(E32="Литературное чтение","5",IF(E32="ОРКСЭ","4",IF(E32="ИЗО","3",IF(E32="Музыка","3",IF(E32="Технология","2",IF(E32="Физическая культура","1",))))))))))))))</f>
        <v>5</v>
      </c>
      <c r="G32" s="402" t="s">
        <v>5</v>
      </c>
      <c r="H32" s="466" t="str">
        <f>IF(G32="Математика","8",IF(G32="Русский язык","7",IF(G32="Английский","7",IF(G32="Английский/Английский","7",IF(G32="Информатика/Английский","6",IF(G32="Английский/Информатика","7",IF(G32="Окружающий мир","6",IF(G32="Информатика","6",IF(G32="Литературное чтение","5",IF(G32="ОРКСЭ","4",IF(G32="ИЗО","3",IF(G32="Музыка","3",IF(G32="Технология","2",IF(G32="Физическая культура","1",))))))))))))))</f>
        <v>7</v>
      </c>
      <c r="I32" s="402" t="s">
        <v>6</v>
      </c>
      <c r="J32" s="471" t="str">
        <f t="shared" ref="J32" si="58">IF(I32="Математика","8",IF(I32="Русский язык","7",IF(I32="Английский","7",IF(I32="Английский/Английский","7",IF(I32="Информатика/Английский","6",IF(I32="Английский/Информатика","7",IF(I32="Окружающий мир","6",IF(I32="Информатика","6",IF(I32="Литературное чтение","5",IF(I32="ОРКСЭ","4",IF(I32="ИЗО","3",IF(I32="Музыка","3",IF(I32="Технология","2",IF(I32="Физическая культура","1",))))))))))))))</f>
        <v>8</v>
      </c>
      <c r="K32" s="402" t="s">
        <v>5</v>
      </c>
      <c r="L32" s="466" t="str">
        <f>IF(K32="Математика","8",IF(K32="Русский язык","7",IF(K32="Английский","7",IF(K32="Английский/Английский","7",IF(K32="Информатика/Английский","6",IF(K32="Английский/Информатика","7",IF(K32="Окружающий мир","6",IF(K32="Информатика","6",IF(K32="Литературное чтение","5",IF(K32="ОРКСЭ","4",IF(K32="ИЗО","3",IF(K32="Музыка","3",IF(K32="Технология","2",IF(K32="Физическая культура","1",))))))))))))))</f>
        <v>7</v>
      </c>
      <c r="M32" s="331" t="s">
        <v>1</v>
      </c>
      <c r="N32" s="411" t="str">
        <f>IF(M32="Математика","8",IF(M32="Русский язык","7",IF(M32="Английский","7",IF(M32="Английский/Английский","7",IF(M32="Информатика/Английский","6",IF(M32="Английский/Информатика","7",IF(M32="Окружающий мир","6",IF(M32="Информатика","6",IF(M32="Литературное чтение","5",IF(M32="ОРКСЭ","4",IF(M32="ИЗО","3",IF(M32="Музыка","3",IF(M32="Технология","2",IF(M32="Физическая культура","1",))))))))))))))</f>
        <v>5</v>
      </c>
      <c r="O32" s="332" t="s">
        <v>1</v>
      </c>
      <c r="P32" s="102" t="str">
        <f>IF(O32="Математика","8",IF(O32="Русский язык","7",IF(O32="Английский","7",IF(O32="Английский/Английский","7",IF(O32="Информатика/Английский","6",IF(O32="Английский/Информатика","7",IF(O32="Окружающий мир","6",IF(O32="Информатика","6",IF(O32="Литературное чтение","5",IF(O32="ОРКСЭ","4",IF(O32="ИЗО","3",IF(O32="Музыка","3",IF(O32="Технология","2",IF(O32="Физическая культура","1",))))))))))))))</f>
        <v>5</v>
      </c>
      <c r="T32" s="194"/>
      <c r="U32" s="238"/>
    </row>
    <row r="33" spans="1:21" s="42" customFormat="1" x14ac:dyDescent="0.2">
      <c r="A33" s="521"/>
      <c r="B33" s="51">
        <v>2</v>
      </c>
      <c r="C33" s="112" t="s">
        <v>5</v>
      </c>
      <c r="D33" s="483" t="str">
        <f>IF(C33="Математика","8",IF(C33="Русский язык","7",IF(C33="Английский","7",IF(C33="Английский/Английский","7",IF(C33="Информатика/Английский","6",IF(C33="Английский/Информатика","7",IF(C33="Окружающий мир","6",IF(C33="Информатика","6",IF(C33="Литературное чтение","5",IF(C33="ОРКСЭ","4",IF(C33="ИЗО","3",IF(C33="Музыка","3",IF(C33="Технология","2",IF(C33="Физическая культура","1",))))))))))))))</f>
        <v>7</v>
      </c>
      <c r="E33" s="112" t="s">
        <v>6</v>
      </c>
      <c r="F33" s="408" t="str">
        <f t="shared" ref="F33" si="59">IF(E33="Математика","8",IF(E33="Русский язык","7",IF(E33="Английский","7",IF(E33="Английский/Английский","7",IF(E33="Информатика/Английский","6",IF(E33="Английский/Информатика","7",IF(E33="Окружающий мир","6",IF(E33="Информатика","6",IF(E33="Литературное чтение","5",IF(E33="ОРКСЭ","4",IF(E33="ИЗО","3",IF(E33="Музыка","3",IF(E33="Технология","2",IF(E33="Физическая культура","1",))))))))))))))</f>
        <v>8</v>
      </c>
      <c r="G33" s="112" t="s">
        <v>6</v>
      </c>
      <c r="H33" s="408" t="str">
        <f t="shared" ref="H33" si="60">IF(G33="Математика","8",IF(G33="Русский язык","7",IF(G33="Английский","7",IF(G33="Английский/Английский","7",IF(G33="Информатика/Английский","6",IF(G33="Английский/Информатика","7",IF(G33="Окружающий мир","6",IF(G33="Информатика","6",IF(G33="Литературное чтение","5",IF(G33="ОРКСЭ","4",IF(G33="ИЗО","3",IF(G33="Музыка","3",IF(G33="Технология","2",IF(G33="Физическая культура","1",))))))))))))))</f>
        <v>8</v>
      </c>
      <c r="I33" s="112" t="s">
        <v>5</v>
      </c>
      <c r="J33" s="483" t="str">
        <f>IF(I33="Математика","8",IF(I33="Русский язык","7",IF(I33="Английский","7",IF(I33="Английский/Английский","7",IF(I33="Информатика/Английский","6",IF(I33="Английский/Информатика","7",IF(I33="Окружающий мир","6",IF(I33="Информатика","6",IF(I33="Литературное чтение","5",IF(I33="ОРКСЭ","4",IF(I33="ИЗО","3",IF(I33="Музыка","3",IF(I33="Технология","2",IF(I33="Физическая культура","1",))))))))))))))</f>
        <v>7</v>
      </c>
      <c r="K33" s="112" t="s">
        <v>91</v>
      </c>
      <c r="L33" s="414">
        <f t="shared" ref="L33" si="61">IF(K33="Математика","8",IF(K33="Русский язык","7",IF(K33="Английский","7",IF(K33="Английский/Английский","7",IF(K33="Информатика/Английский","6",IF(K33="Английский/Информатика","7",IF(K33="Окружающий мир","6",IF(K33="Информатика","6",IF(K33="Литературное чтение","5",IF(K33="ОРКСЭ","4",IF(K33="ИЗО","3",IF(K33="Музыка","3",IF(K33="Технология","2",IF(K33="Физическая культура","1",))))))))))))))</f>
        <v>0</v>
      </c>
      <c r="M33" s="112" t="s">
        <v>5</v>
      </c>
      <c r="N33" s="483" t="str">
        <f>IF(M33="Математика","8",IF(M33="Русский язык","7",IF(M33="Английский","7",IF(M33="Английский/Английский","7",IF(M33="Информатика/Английский","6",IF(M33="Английский/Информатика","7",IF(M33="Окружающий мир","6",IF(M33="Информатика","6",IF(M33="Литературное чтение","5",IF(M33="ОРКСЭ","4",IF(M33="ИЗО","3",IF(M33="Музыка","3",IF(M33="Технология","2",IF(M33="Физическая культура","1",))))))))))))))</f>
        <v>7</v>
      </c>
      <c r="O33" s="306" t="s">
        <v>6</v>
      </c>
      <c r="P33" s="100" t="str">
        <f t="shared" ref="P33" si="62">IF(O33="Математика","8",IF(O33="Русский язык","7",IF(O33="Английский","7",IF(O33="Английский/Английский","7",IF(O33="Информатика/Английский","6",IF(O33="Английский/Информатика","7",IF(O33="Окружающий мир","6",IF(O33="Информатика","6",IF(O33="Литературное чтение","5",IF(O33="ОРКСЭ","4",IF(O33="ИЗО","3",IF(O33="Музыка","3",IF(O33="Технология","2",IF(O33="Физическая культура","1",))))))))))))))</f>
        <v>8</v>
      </c>
      <c r="T33" s="187"/>
      <c r="U33" s="144"/>
    </row>
    <row r="34" spans="1:21" s="42" customFormat="1" x14ac:dyDescent="0.2">
      <c r="A34" s="521"/>
      <c r="B34" s="51">
        <v>3</v>
      </c>
      <c r="C34" s="112" t="s">
        <v>6</v>
      </c>
      <c r="D34" s="408" t="str">
        <f t="shared" ref="D34" si="63">IF(C34="Математика","8",IF(C34="Русский язык","7",IF(C34="Английский","7",IF(C34="Английский/Английский","7",IF(C34="Информатика/Английский","6",IF(C34="Английский/Информатика","7",IF(C34="Окружающий мир","6",IF(C34="Информатика","6",IF(C34="Литературное чтение","5",IF(C34="ОРКСЭ","4",IF(C34="ИЗО","3",IF(C34="Музыка","3",IF(C34="Технология","2",IF(C34="Физическая культура","1",))))))))))))))</f>
        <v>8</v>
      </c>
      <c r="E34" s="112" t="s">
        <v>5</v>
      </c>
      <c r="F34" s="483" t="str">
        <f>IF(E34="Математика","8",IF(E34="Русский язык","7",IF(E34="Английский","7",IF(E34="Английский/Английский","7",IF(E34="Информатика/Английский","6",IF(E34="Английский/Информатика","7",IF(E34="Окружающий мир","6",IF(E34="Информатика","6",IF(E34="Литературное чтение","5",IF(E34="ОРКСЭ","4",IF(E34="ИЗО","3",IF(E34="Музыка","3",IF(E34="Технология","2",IF(E34="Физическая культура","1",))))))))))))))</f>
        <v>7</v>
      </c>
      <c r="G34" s="111" t="s">
        <v>2</v>
      </c>
      <c r="H34" s="414" t="str">
        <f>IF(G34="Математика","8",IF(G34="Русский язык","7",IF(G34="Английский","7",IF(G34="Английский/Английский","7",IF(G34="Информатика/Английский","6",IF(G34="Английский/Информатика","7",IF(G34="Окружающий мир","6",IF(G34="Информатика","6",IF(G34="Литературное чтение","5",IF(G34="ОРКСЭ","4",IF(G34="ИЗО","3",IF(G34="Музыка","3",IF(G34="Технология","2",IF(G34="Физическая культура","1",))))))))))))))</f>
        <v>6</v>
      </c>
      <c r="I34" s="112" t="s">
        <v>91</v>
      </c>
      <c r="J34" s="414">
        <f t="shared" ref="J34" si="64">IF(I34="Математика","8",IF(I34="Русский язык","7",IF(I34="Английский","7",IF(I34="Английский/Английский","7",IF(I34="Информатика/Английский","6",IF(I34="Английский/Информатика","7",IF(I34="Окружающий мир","6",IF(I34="Информатика","6",IF(I34="Литературное чтение","5",IF(I34="ОРКСЭ","4",IF(I34="ИЗО","3",IF(I34="Музыка","3",IF(I34="Технология","2",IF(I34="Физическая культура","1",))))))))))))))</f>
        <v>0</v>
      </c>
      <c r="K34" s="397" t="s">
        <v>3</v>
      </c>
      <c r="L34" s="398" t="str">
        <f t="shared" ref="L34" si="65">IF(K34="Математика","8",IF(K34="Русский язык","7",IF(K34="Английский","7",IF(K34="Английский/Английский","7",IF(K34="Информатика/Английский","6",IF(K34="Английский/Информатика","7",IF(K34="Окружающий мир","6",IF(K34="Информатика","6",IF(K34="Литературное чтение","5",IF(K34="ОРКСЭ","4",IF(K34="ИЗО","3",IF(K34="Музыка","3",IF(K34="Технология","2",IF(K34="Физическая культура","1",))))))))))))))</f>
        <v>1</v>
      </c>
      <c r="M34" s="112" t="s">
        <v>91</v>
      </c>
      <c r="N34" s="414">
        <f>IF(M34="Математика","8",IF(M34="Русский язык","7",IF(M34="Английский","7",IF(M34="Английский/Английский","7",IF(M34="Информатика/Английский","6",IF(M34="Английский/Информатика","7",IF(M34="Окружающий мир","6",IF(M34="Информатика","6",IF(M34="Литературное чтение","5",IF(M34="ОРКСЭ","4",IF(M34="ИЗО","3",IF(M34="Музыка","3",IF(M34="Технология","2",IF(M34="Физическая культура","1",))))))))))))))</f>
        <v>0</v>
      </c>
      <c r="O34" s="306" t="s">
        <v>5</v>
      </c>
      <c r="P34" s="104" t="str">
        <f>IF(O34="Математика","8",IF(O34="Русский язык","7",IF(O34="Английский","7",IF(O34="Английский/Английский","7",IF(O34="Информатика/Английский","6",IF(O34="Английский/Информатика","7",IF(O34="Окружающий мир","6",IF(O34="Информатика","6",IF(O34="Литературное чтение","5",IF(O34="ОРКСЭ","4",IF(O34="ИЗО","3",IF(O34="Музыка","3",IF(O34="Технология","2",IF(O34="Физическая культура","1",))))))))))))))</f>
        <v>7</v>
      </c>
      <c r="T34" s="118"/>
      <c r="U34" s="144"/>
    </row>
    <row r="35" spans="1:21" s="42" customFormat="1" x14ac:dyDescent="0.2">
      <c r="A35" s="521"/>
      <c r="B35" s="51">
        <v>4</v>
      </c>
      <c r="C35" s="112" t="s">
        <v>9</v>
      </c>
      <c r="D35" s="414" t="str">
        <f>IF(C35="Математика","8",IF(C35="Русский язык","7",IF(C35="Английский","7",IF(C35="Английский/Английский","7",IF(C35="Информатика/Английский","6",IF(C35="Английский/Информатика","7",IF(C35="Окружающий мир","6",IF(C35="Информатика","6",IF(C35="Литературное чтение","5",IF(C35="ОРКСЭ","4",IF(C35="ИЗО","3",IF(C35="Музыка","3",IF(C35="Технология","2",IF(C35="Физическая культура","1",))))))))))))))</f>
        <v>2</v>
      </c>
      <c r="E35" s="111" t="s">
        <v>2</v>
      </c>
      <c r="F35" s="414" t="str">
        <f>IF(E35="Математика","8",IF(E35="Русский язык","7",IF(E35="Английский","7",IF(E35="Английский/Английский","7",IF(E35="Информатика/Английский","6",IF(E35="Английский/Информатика","7",IF(E35="Окружающий мир","6",IF(E35="Информатика","6",IF(E35="Литературное чтение","5",IF(E35="ОРКСЭ","4",IF(E35="ИЗО","3",IF(E35="Музыка","3",IF(E35="Технология","2",IF(E35="Физическая культура","1",))))))))))))))</f>
        <v>6</v>
      </c>
      <c r="G35" s="111" t="s">
        <v>73</v>
      </c>
      <c r="H35" s="414" t="str">
        <f>IF(G35="Математика","8",IF(G35="Русский язык","7",IF(G35="Английский","7",IF(G35="Английский/Английский","7",IF(G35="Информатика/Английский","6",IF(G35="Английский/Информатика","7",IF(G35="Окружающий мир","6",IF(G35="Информатика","6",IF(G35="Литературное чтение","5",IF(G35="ОРКСЭ","4",IF(G35="ИЗО","3",IF(G35="Музыка","3",IF(G35="Технология","2",IF(G35="Физическая культура","1",))))))))))))))</f>
        <v>3</v>
      </c>
      <c r="I35" s="112" t="s">
        <v>9</v>
      </c>
      <c r="J35" s="414" t="str">
        <f>IF(I35="Математика","8",IF(I35="Русский язык","7",IF(I35="Английский","7",IF(I35="Английский/Английский","7",IF(I35="Информатика/Английский","6",IF(I35="Английский/Информатика","7",IF(I35="Окружающий мир","6",IF(I35="Информатика","6",IF(I35="Литературное чтение","5",IF(I35="ОРКСЭ","4",IF(I35="ИЗО","3",IF(I35="Музыка","3",IF(I35="Технология","2",IF(I35="Физическая культура","1",))))))))))))))</f>
        <v>2</v>
      </c>
      <c r="K35" s="111" t="s">
        <v>1</v>
      </c>
      <c r="L35" s="414" t="str">
        <f>IF(K35="Математика","8",IF(K35="Русский язык","7",IF(K35="Английский","7",IF(K35="Английский/Английский","7",IF(K35="Информатика/Английский","6",IF(K35="Английский/Информатика","7",IF(K35="Окружающий мир","6",IF(K35="Информатика","6",IF(K35="Литературное чтение","5",IF(K35="ОРКСЭ","4",IF(K35="ИЗО","3",IF(K35="Музыка","3",IF(K35="Технология","2",IF(K35="Физическая культура","1",))))))))))))))</f>
        <v>5</v>
      </c>
      <c r="M35" s="111" t="s">
        <v>68</v>
      </c>
      <c r="N35" s="414" t="str">
        <f t="shared" ref="N35" si="66">IF(M35="Математика","8",IF(M35="Русский язык","7",IF(M35="Английский","7",IF(M35="Английский/Английский","7",IF(M35="Информатика/Английский","6",IF(M35="Английский/Информатика","7",IF(M35="Окружающий мир","6",IF(M35="Информатика","6",IF(M35="Литературное чтение","5",IF(M35="ОРКСЭ","4",IF(M35="ИЗО","3",IF(M35="Музыка","3",IF(M35="Технология","2",IF(M35="Физическая культура","1",))))))))))))))</f>
        <v>4</v>
      </c>
      <c r="O35" s="333" t="s">
        <v>8</v>
      </c>
      <c r="P35" s="100" t="str">
        <f t="shared" ref="P35" si="67">IF(O35="Математика","8",IF(O35="Русский язык","7",IF(O35="Английский","7",IF(O35="Английский/Английский","7",IF(O35="Информатика/Английский","6",IF(O35="Английский/Информатика","7",IF(O35="Окружающий мир","6",IF(O35="Информатика","6",IF(O35="Литературное чтение","5",IF(O35="ОРКСЭ","4",IF(O35="ИЗО","3",IF(O35="Музыка","3",IF(O35="Технология","2",IF(O35="Физическая культура","1",))))))))))))))</f>
        <v>3</v>
      </c>
      <c r="T35" s="186"/>
      <c r="U35" s="144"/>
    </row>
    <row r="36" spans="1:21" s="42" customFormat="1" x14ac:dyDescent="0.25">
      <c r="A36" s="521"/>
      <c r="B36" s="52">
        <v>5</v>
      </c>
      <c r="C36" s="406" t="s">
        <v>3</v>
      </c>
      <c r="D36" s="398" t="str">
        <f t="shared" ref="D36" si="68">IF(C36="Математика","8",IF(C36="Русский язык","7",IF(C36="Английский","7",IF(C36="Английский/Английский","7",IF(C36="Информатика/Английский","6",IF(C36="Английский/Информатика","7",IF(C36="Окружающий мир","6",IF(C36="Информатика","6",IF(C36="Литературное чтение","5",IF(C36="ОРКСЭ","4",IF(C36="ИЗО","3",IF(C36="Музыка","3",IF(C36="Технология","2",IF(C36="Физическая культура","1",))))))))))))))</f>
        <v>1</v>
      </c>
      <c r="E36" s="112" t="s">
        <v>9</v>
      </c>
      <c r="F36" s="414" t="str">
        <f>IF(E36="Математика","8",IF(E36="Русский язык","7",IF(E36="Английский","7",IF(E36="Английский/Английский","7",IF(E36="Информатика/Английский","6",IF(E36="Английский/Информатика","7",IF(E36="Окружающий мир","6",IF(E36="Информатика","6",IF(E36="Литературное чтение","5",IF(E36="ОРКСЭ","4",IF(E36="ИЗО","3",IF(E36="Музыка","3",IF(E36="Технология","2",IF(E36="Физическая культура","1",))))))))))))))</f>
        <v>2</v>
      </c>
      <c r="G36" s="111"/>
      <c r="H36" s="414"/>
      <c r="I36" s="112"/>
      <c r="J36" s="414"/>
      <c r="K36" s="186" t="s">
        <v>8</v>
      </c>
      <c r="L36" s="405" t="str">
        <f t="shared" ref="L36" si="69">IF(K36="Математика","8",IF(K36="Русский язык","7",IF(K36="Английский","7",IF(K36="Английский/Английский","7",IF(K36="Информатика/Английский","6",IF(K36="Английский/Информатика","7",IF(K36="Окружающий мир","6",IF(K36="Информатика","6",IF(K36="Литературное чтение","5",IF(K36="ОРКСЭ","4",IF(K36="ИЗО","3",IF(K36="Музыка","3",IF(K36="Технология","2",IF(K36="Физическая культура","1",))))))))))))))</f>
        <v>3</v>
      </c>
      <c r="M36" s="112"/>
      <c r="N36" s="414"/>
      <c r="O36" s="416" t="s">
        <v>3</v>
      </c>
      <c r="P36" s="222" t="str">
        <f t="shared" ref="P36" si="70">IF(O36="Математика","8",IF(O36="Русский язык","7",IF(O36="Английский","7",IF(O36="Английский/Английский","7",IF(O36="Информатика/Английский","6",IF(O36="Английский/Информатика","7",IF(O36="Окружающий мир","6",IF(O36="Информатика","6",IF(O36="Литературное чтение","5",IF(O36="ОРКСЭ","4",IF(O36="ИЗО","3",IF(O36="Музыка","3",IF(O36="Технология","2",IF(O36="Физическая культура","1",))))))))))))))</f>
        <v>1</v>
      </c>
      <c r="T36" s="186"/>
      <c r="U36" s="146"/>
    </row>
    <row r="37" spans="1:21" s="4" customFormat="1" ht="11.25" customHeight="1" thickBot="1" x14ac:dyDescent="0.2">
      <c r="A37" s="522"/>
      <c r="B37" s="157"/>
      <c r="C37" s="200"/>
      <c r="D37" s="232">
        <f>D32+D33+D34+D35+D36</f>
        <v>23</v>
      </c>
      <c r="E37" s="201"/>
      <c r="F37" s="232">
        <f>F32+F33+F34+F35+F36</f>
        <v>28</v>
      </c>
      <c r="G37" s="201"/>
      <c r="H37" s="232">
        <f>H32+H33+H34+H35+H36</f>
        <v>24</v>
      </c>
      <c r="I37" s="201"/>
      <c r="J37" s="201">
        <f>J32+J33+J34+J35+J36</f>
        <v>17</v>
      </c>
      <c r="K37" s="201"/>
      <c r="L37" s="201">
        <f>L32+L33+L34+L35+L36</f>
        <v>16</v>
      </c>
      <c r="M37" s="201"/>
      <c r="N37" s="201">
        <f>N32+N33+N34+N35+N36</f>
        <v>16</v>
      </c>
      <c r="O37" s="202"/>
      <c r="P37" s="202">
        <f>P32+P33+P34+P35+P36</f>
        <v>24</v>
      </c>
      <c r="T37" s="239"/>
      <c r="U37" s="239"/>
    </row>
    <row r="38" spans="1:21" s="42" customFormat="1" hidden="1" x14ac:dyDescent="0.2">
      <c r="A38" s="555" t="s">
        <v>15</v>
      </c>
      <c r="B38" s="154">
        <v>1</v>
      </c>
      <c r="C38" s="195" t="s">
        <v>9</v>
      </c>
      <c r="D38" s="45" t="str">
        <f>IF(C38="Математика","8",IF(C38="Русский язык","7",IF(C38="Английский","7",IF(C38="Английский/Английский","7",IF(C38="Информатика/Английский","6",IF(C38="Английский/Информатика","7",IF(C38="Окружающий мир","6",IF(C38="Информатика","6",IF(C38="Литературное чтение","5",IF(C38="ОРКСЭ","4",IF(C38="ИЗО","3",IF(C38="Музыка","3",IF(C38="Технология","2",IF(C38="Физическая культура","1",))))))))))))))</f>
        <v>2</v>
      </c>
      <c r="E38" s="196" t="s">
        <v>3</v>
      </c>
      <c r="F38" s="45" t="str">
        <f>IF(E38="Математика","8",IF(E38="Русский язык","7",IF(E38="Английский","7",IF(E38="Английский/Английский","7",IF(E38="Информатика/Английский","6",IF(E38="Английский/Информатика","7",IF(E38="Окружающий мир","6",IF(E38="Информатика","6",IF(E38="Литературное чтение","5",IF(E38="ОРКСЭ","4",IF(E38="ИЗО","3",IF(E38="Музыка","3",IF(E38="Технология","2",IF(E38="Физическая культура","1",))))))))))))))</f>
        <v>1</v>
      </c>
      <c r="G38" s="197" t="s">
        <v>5</v>
      </c>
      <c r="H38" s="45" t="str">
        <f>IF(G38="Математика","8",IF(G38="Русский язык","7",IF(G38="Английский","7",IF(G38="Английский/Английский","7",IF(G38="Информатика/Английский","6",IF(G38="Английский/Информатика","7",IF(G38="Окружающий мир","6",IF(G38="Информатика","6",IF(G38="Литературное чтение","5",IF(G38="ОРКСЭ","4",IF(G38="ИЗО","3",IF(G38="Музыка","3",IF(G38="Технология","2",IF(G38="Физическая культура","1",))))))))))))))</f>
        <v>7</v>
      </c>
      <c r="I38" s="198" t="s">
        <v>1</v>
      </c>
      <c r="J38" s="45" t="str">
        <f>IF(I38="Математика","8",IF(I38="Русский язык","7",IF(I38="Английский","7",IF(I38="Английский/Английский","7",IF(I38="Информатика/Английский","6",IF(I38="Английский/Информатика","7",IF(I38="Окружающий мир","6",IF(I38="Информатика","6",IF(I38="Литературное чтение","5",IF(I38="ОРКСЭ","4",IF(I38="ИЗО","3",IF(I38="Музыка","3",IF(I38="Технология","2",IF(I38="Физическая культура","1",))))))))))))))</f>
        <v>5</v>
      </c>
      <c r="K38" s="199" t="s">
        <v>2</v>
      </c>
      <c r="L38" s="45" t="str">
        <f>IF(K38="Математика","8",IF(K38="Русский язык","7",IF(K38="Английский","7",IF(K38="Английский/Английский","7",IF(K38="Информатика/Английский","6",IF(K38="Английский/Информатика","7",IF(K38="Окружающий мир","6",IF(K38="Информатика","6",IF(K38="Литературное чтение","5",IF(K38="ОРКСЭ","4",IF(K38="ИЗО","3",IF(K38="Музыка","3",IF(K38="Технология","2",IF(K38="Физическая культура","1",))))))))))))))</f>
        <v>6</v>
      </c>
      <c r="M38" s="550"/>
      <c r="N38" s="45">
        <f>IF(M38="Математика","8",IF(M38="Русский язык","7",IF(M38="Английский","7",IF(M38="Английский/Английский","7",IF(M38="Информатика/Английский","6",IF(M38="Английский/Информатика","7",IF(M38="Окружающий мир","6",IF(M38="Информатика","6",IF(M38="Литературное чтение","5",IF(M38="ОРКСЭ","4",IF(M38="ИЗО","3",IF(M38="Музыка","3",IF(M38="Технология","2",IF(M38="Физическая культура","1",))))))))))))))</f>
        <v>0</v>
      </c>
      <c r="R38" s="50">
        <f>IF(Q38="Математика","8",IF(Q38="Русский язык","7",IF(Q38="Английский","7",IF(Q38="Английский/Английский","7",IF(Q38="Информатика/Английский","6",IF(Q38="Английский/Информатика","7",IF(Q38="Окружающий мир","6",IF(Q38="Информатика","6",IF(Q38="Литературное чтение","5",IF(Q38="ОРКСЭ","4",IF(Q38="ИЗО","3",IF(Q38="Музыка","3",IF(Q38="Технология","2",IF(Q38="Физическая культура","1",))))))))))))))</f>
        <v>0</v>
      </c>
    </row>
    <row r="39" spans="1:21" s="42" customFormat="1" hidden="1" x14ac:dyDescent="0.2">
      <c r="A39" s="555"/>
      <c r="B39" s="51">
        <v>2</v>
      </c>
      <c r="C39" s="84" t="s">
        <v>52</v>
      </c>
      <c r="D39" s="45" t="str">
        <f>IF(C39="Математика","8",IF(C39="Русский язык","7",IF(C39="Английский","7",IF(C39="Английский/Английский","7",IF(C39="Информатика/Английский","6",IF(C39="Английский/Информатика","7",IF(C39="Окружающий мир","6",IF(C39="Информатика","6",IF(C39="Литературное чтение","5",IF(C39="ОРКСЭ","4",IF(C39="ИЗО","3",IF(C39="Музыка","3",IF(C39="Технология","2",IF(C39="Физическая культура","1",))))))))))))))</f>
        <v>7</v>
      </c>
      <c r="E39" s="87" t="s">
        <v>5</v>
      </c>
      <c r="F39" s="45" t="str">
        <f>IF(E39="Математика","8",IF(E39="Русский язык","7",IF(E39="Английский","7",IF(E39="Английский/Английский","7",IF(E39="Информатика/Английский","6",IF(E39="Английский/Информатика","7",IF(E39="Окружающий мир","6",IF(E39="Информатика","6",IF(E39="Литературное чтение","5",IF(E39="ОРКСЭ","4",IF(E39="ИЗО","3",IF(E39="Музыка","3",IF(E39="Технология","2",IF(E39="Физическая культура","1",))))))))))))))</f>
        <v>7</v>
      </c>
      <c r="G39" s="86" t="s">
        <v>6</v>
      </c>
      <c r="H39" s="45" t="str">
        <f>IF(G39="Математика","8",IF(G39="Русский язык","7",IF(G39="Английский","7",IF(G39="Английский/Английский","7",IF(G39="Информатика/Английский","6",IF(G39="Английский/Информатика","7",IF(G39="Окружающий мир","6",IF(G39="Информатика","6",IF(G39="Литературное чтение","5",IF(G39="ОРКСЭ","4",IF(G39="ИЗО","3",IF(G39="Музыка","3",IF(G39="Технология","2",IF(G39="Физическая культура","1",))))))))))))))</f>
        <v>8</v>
      </c>
      <c r="I39" s="83" t="s">
        <v>3</v>
      </c>
      <c r="J39" s="45" t="str">
        <f>IF(I39="Математика","8",IF(I39="Русский язык","7",IF(I39="Английский","7",IF(I39="Английский/Английский","7",IF(I39="Информатика/Английский","6",IF(I39="Английский/Информатика","7",IF(I39="Окружающий мир","6",IF(I39="Информатика","6",IF(I39="Литературное чтение","5",IF(I39="ОРКСЭ","4",IF(I39="ИЗО","3",IF(I39="Музыка","3",IF(I39="Технология","2",IF(I39="Физическая культура","1",))))))))))))))</f>
        <v>1</v>
      </c>
      <c r="K39" s="82" t="s">
        <v>6</v>
      </c>
      <c r="L39" s="45" t="str">
        <f>IF(K39="Математика","8",IF(K39="Русский язык","7",IF(K39="Английский","7",IF(K39="Английский/Английский","7",IF(K39="Информатика/Английский","6",IF(K39="Английский/Информатика","7",IF(K39="Окружающий мир","6",IF(K39="Информатика","6",IF(K39="Литературное чтение","5",IF(K39="ОРКСЭ","4",IF(K39="ИЗО","3",IF(K39="Музыка","3",IF(K39="Технология","2",IF(K39="Физическая культура","1",))))))))))))))</f>
        <v>8</v>
      </c>
      <c r="M39" s="550"/>
      <c r="N39" s="45">
        <f>IF(M39="Математика","8",IF(M39="Русский язык","7",IF(M39="Английский","7",IF(M39="Английский/Английский","7",IF(M39="Информатика/Английский","6",IF(M39="Английский/Информатика","7",IF(M39="Окружающий мир","6",IF(M39="Информатика","6",IF(M39="Литературное чтение","5",IF(M39="ОРКСЭ","4",IF(M39="ИЗО","3",IF(M39="Музыка","3",IF(M39="Технология","2",IF(M39="Физическая культура","1",))))))))))))))</f>
        <v>0</v>
      </c>
      <c r="R39" s="45">
        <f>IF(Q39="Математика","8",IF(Q39="Русский язык","7",IF(Q39="Английский","7",IF(Q39="Английский/Английский","7",IF(Q39="Информатика/Английский","6",IF(Q39="Английский/Информатика","7",IF(Q39="Окружающий мир","6",IF(Q39="Информатика","6",IF(Q39="Литературное чтение","5",IF(Q39="ОРКСЭ","4",IF(Q39="ИЗО","3",IF(Q39="Музыка","3",IF(Q39="Технология","2",IF(Q39="Физическая культура","1",))))))))))))))</f>
        <v>0</v>
      </c>
    </row>
    <row r="40" spans="1:21" s="42" customFormat="1" hidden="1" x14ac:dyDescent="0.2">
      <c r="A40" s="555"/>
      <c r="B40" s="51">
        <v>3</v>
      </c>
      <c r="C40" s="87" t="s">
        <v>5</v>
      </c>
      <c r="D40" s="45" t="str">
        <f>IF(C40="Математика","8",IF(C40="Русский язык","7",IF(C40="Английский","7",IF(C40="Английский/Английский","7",IF(C40="Информатика/Английский","6",IF(C40="Английский/Информатика","7",IF(C40="Окружающий мир","6",IF(C40="Информатика","6",IF(C40="Литературное чтение","5",IF(C40="ОРКСЭ","4",IF(C40="ИЗО","3",IF(C40="Музыка","3",IF(C40="Технология","2",IF(C40="Физическая культура","1",))))))))))))))</f>
        <v>7</v>
      </c>
      <c r="E40" s="84" t="s">
        <v>52</v>
      </c>
      <c r="F40" s="45" t="str">
        <f>IF(E40="Математика","8",IF(E40="Русский язык","7",IF(E40="Английский","7",IF(E40="Английский/Английский","7",IF(E40="Информатика/Английский","6",IF(E40="Английский/Информатика","7",IF(E40="Окружающий мир","6",IF(E40="Информатика","6",IF(E40="Литературное чтение","5",IF(E40="ОРКСЭ","4",IF(E40="ИЗО","3",IF(E40="Музыка","3",IF(E40="Технология","2",IF(E40="Физическая культура","1",))))))))))))))</f>
        <v>7</v>
      </c>
      <c r="G40" s="83" t="s">
        <v>3</v>
      </c>
      <c r="H40" s="45" t="str">
        <f>IF(G40="Математика","8",IF(G40="Русский язык","7",IF(G40="Английский","7",IF(G40="Английский/Английский","7",IF(G40="Информатика/Английский","6",IF(G40="Английский/Информатика","7",IF(G40="Окружающий мир","6",IF(G40="Информатика","6",IF(G40="Литературное чтение","5",IF(G40="ОРКСЭ","4",IF(G40="ИЗО","3",IF(G40="Музыка","3",IF(G40="Технология","2",IF(G40="Физическая культура","1",))))))))))))))</f>
        <v>1</v>
      </c>
      <c r="I40" s="87" t="s">
        <v>5</v>
      </c>
      <c r="J40" s="45" t="str">
        <f>IF(I40="Математика","8",IF(I40="Русский язык","7",IF(I40="Английский","7",IF(I40="Английский/Английский","7",IF(I40="Информатика/Английский","6",IF(I40="Английский/Информатика","7",IF(I40="Окружающий мир","6",IF(I40="Информатика","6",IF(I40="Литературное чтение","5",IF(I40="ОРКСЭ","4",IF(I40="ИЗО","3",IF(I40="Музыка","3",IF(I40="Технология","2",IF(I40="Физическая культура","1",))))))))))))))</f>
        <v>7</v>
      </c>
      <c r="K40" s="87" t="s">
        <v>5</v>
      </c>
      <c r="L40" s="45" t="str">
        <f>IF(K40="Математика","8",IF(K40="Русский язык","7",IF(K40="Английский","7",IF(K40="Английский/Английский","7",IF(K40="Информатика/Английский","6",IF(K40="Английский/Информатика","7",IF(K40="Окружающий мир","6",IF(K40="Информатика","6",IF(K40="Литературное чтение","5",IF(K40="ОРКСЭ","4",IF(K40="ИЗО","3",IF(K40="Музыка","3",IF(K40="Технология","2",IF(K40="Физическая культура","1",))))))))))))))</f>
        <v>7</v>
      </c>
      <c r="M40" s="550"/>
      <c r="N40" s="45">
        <f>IF(M40="Математика","8",IF(M40="Русский язык","7",IF(M40="Английский","7",IF(M40="Английский/Английский","7",IF(M40="Информатика/Английский","6",IF(M40="Английский/Информатика","7",IF(M40="Окружающий мир","6",IF(M40="Информатика","6",IF(M40="Литературное чтение","5",IF(M40="ОРКСЭ","4",IF(M40="ИЗО","3",IF(M40="Музыка","3",IF(M40="Технология","2",IF(M40="Физическая культура","1",))))))))))))))</f>
        <v>0</v>
      </c>
      <c r="R40" s="45">
        <f>IF(Q40="Математика","8",IF(Q40="Русский язык","7",IF(Q40="Английский","7",IF(Q40="Английский/Английский","7",IF(Q40="Информатика/Английский","6",IF(Q40="Английский/Информатика","7",IF(Q40="Окружающий мир","6",IF(Q40="Информатика","6",IF(Q40="Литературное чтение","5",IF(Q40="ОРКСЭ","4",IF(Q40="ИЗО","3",IF(Q40="Музыка","3",IF(Q40="Технология","2",IF(Q40="Физическая культура","1",))))))))))))))</f>
        <v>0</v>
      </c>
    </row>
    <row r="41" spans="1:21" s="42" customFormat="1" hidden="1" x14ac:dyDescent="0.2">
      <c r="A41" s="555"/>
      <c r="B41" s="51">
        <v>4</v>
      </c>
      <c r="C41" s="83" t="s">
        <v>3</v>
      </c>
      <c r="D41" s="45" t="str">
        <f>IF(C41="Математика","8",IF(C41="Русский язык","7",IF(C41="Английский","7",IF(C41="Английский/Английский","7",IF(C41="Информатика/Английский","6",IF(C41="Английский/Информатика","7",IF(C41="Окружающий мир","6",IF(C41="Информатика","6",IF(C41="Литературное чтение","5",IF(C41="ОРКСЭ","4",IF(C41="ИЗО","3",IF(C41="Музыка","3",IF(C41="Технология","2",IF(C41="Физическая культура","1",))))))))))))))</f>
        <v>1</v>
      </c>
      <c r="E41" s="88" t="s">
        <v>1</v>
      </c>
      <c r="F41" s="45" t="str">
        <f>IF(E41="Математика","8",IF(E41="Русский язык","7",IF(E41="Английский","7",IF(E41="Английский/Английский","7",IF(E41="Информатика/Английский","6",IF(E41="Английский/Информатика","7",IF(E41="Окружающий мир","6",IF(E41="Информатика","6",IF(E41="Литературное чтение","5",IF(E41="ОРКСЭ","4",IF(E41="ИЗО","3",IF(E41="Музыка","3",IF(E41="Технология","2",IF(E41="Физическая культура","1",))))))))))))))</f>
        <v>5</v>
      </c>
      <c r="G41" s="88" t="s">
        <v>1</v>
      </c>
      <c r="H41" s="45" t="str">
        <f>IF(G41="Математика","8",IF(G41="Русский язык","7",IF(G41="Английский","7",IF(G41="Английский/Английский","7",IF(G41="Информатика/Английский","6",IF(G41="Английский/Информатика","7",IF(G41="Окружающий мир","6",IF(G41="Информатика","6",IF(G41="Литературное чтение","5",IF(G41="ОРКСЭ","4",IF(G41="ИЗО","3",IF(G41="Музыка","3",IF(G41="Технология","2",IF(G41="Физическая культура","1",))))))))))))))</f>
        <v>5</v>
      </c>
      <c r="I41" s="62"/>
      <c r="J41" s="45">
        <f>IF(I41="Математика","8",IF(I41="Русский язык","7",IF(I41="Английский","7",IF(I41="Английский/Английский","7",IF(I41="Информатика/Английский","6",IF(I41="Английский/Информатика","7",IF(I41="Окружающий мир","6",IF(I41="Информатика","6",IF(I41="Литературное чтение","5",IF(I41="ОРКСЭ","4",IF(I41="ИЗО","3",IF(I41="Музыка","3",IF(I41="Технология","2",IF(I41="Физическая культура","1",))))))))))))))</f>
        <v>0</v>
      </c>
      <c r="K41" s="83" t="s">
        <v>3</v>
      </c>
      <c r="L41" s="45" t="str">
        <f>IF(K41="Математика","8",IF(K41="Русский язык","7",IF(K41="Английский","7",IF(K41="Английский/Английский","7",IF(K41="Информатика/Английский","6",IF(K41="Английский/Информатика","7",IF(K41="Окружающий мир","6",IF(K41="Информатика","6",IF(K41="Литературное чтение","5",IF(K41="ОРКСЭ","4",IF(K41="ИЗО","3",IF(K41="Музыка","3",IF(K41="Технология","2",IF(K41="Физическая культура","1",))))))))))))))</f>
        <v>1</v>
      </c>
      <c r="M41" s="550"/>
      <c r="N41" s="45">
        <f>IF(M41="Математика","8",IF(M41="Русский язык","7",IF(M41="Английский","7",IF(M41="Английский/Английский","7",IF(M41="Информатика/Английский","6",IF(M41="Английский/Информатика","7",IF(M41="Окружающий мир","6",IF(M41="Информатика","6",IF(M41="Литературное чтение","5",IF(M41="ОРКСЭ","4",IF(M41="ИЗО","3",IF(M41="Музыка","3",IF(M41="Технология","2",IF(M41="Физическая культура","1",))))))))))))))</f>
        <v>0</v>
      </c>
      <c r="R41" s="45">
        <f>IF(Q41="Математика","8",IF(Q41="Русский язык","7",IF(Q41="Английский","7",IF(Q41="Английский/Английский","7",IF(Q41="Информатика/Английский","6",IF(Q41="Английский/Информатика","7",IF(Q41="Окружающий мир","6",IF(Q41="Информатика","6",IF(Q41="Литературное чтение","5",IF(Q41="ОРКСЭ","4",IF(Q41="ИЗО","3",IF(Q41="Музыка","3",IF(Q41="Технология","2",IF(Q41="Физическая культура","1",))))))))))))))</f>
        <v>0</v>
      </c>
    </row>
    <row r="42" spans="1:21" s="42" customFormat="1" hidden="1" x14ac:dyDescent="0.2">
      <c r="A42" s="555"/>
      <c r="B42" s="52">
        <v>5</v>
      </c>
      <c r="C42" s="67"/>
      <c r="D42" s="46">
        <f>IF(C42="Математика","8",IF(C42="Русский язык","7",IF(C42="Английский","7",IF(C42="Английский/Английский","7",IF(C42="Информатика/Английский","6",IF(C42="Английский/Информатика","7",IF(C42="Окружающий мир","6",IF(C42="Информатика","6",IF(C42="Литературное чтение","5",IF(C42="ОРКСЭ","4",IF(C42="ИЗО","3",IF(C42="Музыка","3",IF(C42="Технология","2",IF(C42="Физическая культура","1",))))))))))))))</f>
        <v>0</v>
      </c>
      <c r="E42" s="63"/>
      <c r="F42" s="46">
        <f>IF(E42="Математика","8",IF(E42="Русский язык","7",IF(E42="Английский","7",IF(E42="Английский/Английский","7",IF(E42="Информатика/Английский","6",IF(E42="Английский/Информатика","7",IF(E42="Окружающий мир","6",IF(E42="Информатика","6",IF(E42="Литературное чтение","5",IF(E42="ОРКСЭ","4",IF(E42="ИЗО","3",IF(E42="Музыка","3",IF(E42="Технология","2",IF(E42="Физическая культура","1",))))))))))))))</f>
        <v>0</v>
      </c>
      <c r="G42" s="63"/>
      <c r="H42" s="46">
        <f>IF(G42="Математика","8",IF(G42="Русский язык","7",IF(G42="Английский","7",IF(G42="Английский/Английский","7",IF(G42="Информатика/Английский","6",IF(G42="Английский/Информатика","7",IF(G42="Окружающий мир","6",IF(G42="Информатика","6",IF(G42="Литературное чтение","5",IF(G42="ОРКСЭ","4",IF(G42="ИЗО","3",IF(G42="Музыка","3",IF(G42="Технология","2",IF(G42="Физическая культура","1",))))))))))))))</f>
        <v>0</v>
      </c>
      <c r="I42" s="63"/>
      <c r="J42" s="46">
        <f>IF(I42="Математика","8",IF(I42="Русский язык","7",IF(I42="Английский","7",IF(I42="Английский/Английский","7",IF(I42="Информатика/Английский","6",IF(I42="Английский/Информатика","7",IF(I42="Окружающий мир","6",IF(I42="Информатика","6",IF(I42="Литературное чтение","5",IF(I42="ОРКСЭ","4",IF(I42="ИЗО","3",IF(I42="Музыка","3",IF(I42="Технология","2",IF(I42="Физическая культура","1",))))))))))))))</f>
        <v>0</v>
      </c>
      <c r="K42" s="83"/>
      <c r="L42" s="46">
        <f>IF(K42="Математика","8",IF(K42="Русский язык","7",IF(K42="Английский","7",IF(K42="Английский/Английский","7",IF(K42="Информатика/Английский","6",IF(K42="Английский/Информатика","7",IF(K42="Окружающий мир","6",IF(K42="Информатика","6",IF(K42="Литературное чтение","5",IF(K42="ОРКСЭ","4",IF(K42="ИЗО","3",IF(K42="Музыка","3",IF(K42="Технология","2",IF(K42="Физическая культура","1",))))))))))))))</f>
        <v>0</v>
      </c>
      <c r="M42" s="551"/>
      <c r="N42" s="46">
        <f>IF(M42="Математика","8",IF(M42="Русский язык","7",IF(M42="Английский","7",IF(M42="Английский/Английский","7",IF(M42="Информатика/Английский","6",IF(M42="Английский/Информатика","7",IF(M42="Окружающий мир","6",IF(M42="Информатика","6",IF(M42="Литературное чтение","5",IF(M42="ОРКСЭ","4",IF(M42="ИЗО","3",IF(M42="Музыка","3",IF(M42="Технология","2",IF(M42="Физическая культура","1",))))))))))))))</f>
        <v>0</v>
      </c>
      <c r="R42" s="46">
        <f>IF(Q42="Математика","8",IF(Q42="Русский язык","7",IF(Q42="Английский","7",IF(Q42="Английский/Английский","7",IF(Q42="Информатика/Английский","6",IF(Q42="Английский/Информатика","7",IF(Q42="Окружающий мир","6",IF(Q42="Информатика","6",IF(Q42="Литературное чтение","5",IF(Q42="ОРКСЭ","4",IF(Q42="ИЗО","3",IF(Q42="Музыка","3",IF(Q42="Технология","2",IF(Q42="Физическая культура","1",))))))))))))))</f>
        <v>0</v>
      </c>
    </row>
    <row r="43" spans="1:21" hidden="1" x14ac:dyDescent="0.25">
      <c r="C43" s="75" t="e">
        <f>SUM(D13,D19,D25,D31,D37,#REF!)</f>
        <v>#REF!</v>
      </c>
      <c r="E43" s="37" t="e">
        <f>SUM(F13,F19,F25,F31,F37,#REF!)</f>
        <v>#REF!</v>
      </c>
      <c r="G43" s="37" t="e">
        <f>SUM(H13,H19,H25,H31,H37,#REF!)</f>
        <v>#REF!</v>
      </c>
      <c r="I43" s="37">
        <f>SUM(J13,J19,J25,J31,J37,)</f>
        <v>107</v>
      </c>
      <c r="K43" s="37">
        <f>SUM(L13,L19,L25,L31,L37,)</f>
        <v>107</v>
      </c>
      <c r="M43" s="37" t="e">
        <f>SUM(N13,N19,N25,N31,N37,#REF!)</f>
        <v>#REF!</v>
      </c>
      <c r="O43" s="39"/>
      <c r="P43" s="39"/>
      <c r="Q43" s="39"/>
    </row>
    <row r="44" spans="1:21" hidden="1" x14ac:dyDescent="0.25">
      <c r="C44" s="75" t="e">
        <f>#REF!-C43</f>
        <v>#REF!</v>
      </c>
      <c r="E44" s="37" t="e">
        <f>#REF!-E43</f>
        <v>#REF!</v>
      </c>
      <c r="F44" s="4"/>
      <c r="G44" s="37" t="e">
        <f>#REF!-G43</f>
        <v>#REF!</v>
      </c>
      <c r="H44" s="4"/>
      <c r="I44" s="37" t="e">
        <f>#REF!-I43</f>
        <v>#REF!</v>
      </c>
      <c r="J44" s="4"/>
      <c r="K44" s="37" t="e">
        <f>#REF!-K43</f>
        <v>#REF!</v>
      </c>
      <c r="L44" s="4"/>
      <c r="M44" s="37" t="e">
        <f>#REF!-M43</f>
        <v>#REF!</v>
      </c>
      <c r="N44" s="4"/>
      <c r="O44" s="39"/>
      <c r="P44" s="39"/>
      <c r="Q44" s="39"/>
      <c r="R44" s="4"/>
    </row>
    <row r="45" spans="1:21" hidden="1" x14ac:dyDescent="0.25"/>
  </sheetData>
  <mergeCells count="8">
    <mergeCell ref="C6:P6"/>
    <mergeCell ref="M38:M42"/>
    <mergeCell ref="A7:A13"/>
    <mergeCell ref="A14:A19"/>
    <mergeCell ref="A20:A25"/>
    <mergeCell ref="A26:A31"/>
    <mergeCell ref="A32:A37"/>
    <mergeCell ref="A38:A42"/>
  </mergeCells>
  <pageMargins left="0.19685039370078741" right="0.19685039370078741" top="0.19685039370078741" bottom="0.19685039370078741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4"/>
  <sheetViews>
    <sheetView tabSelected="1" zoomScale="96" zoomScaleNormal="96" workbookViewId="0">
      <selection activeCell="D36" sqref="D36"/>
    </sheetView>
  </sheetViews>
  <sheetFormatPr defaultRowHeight="15" x14ac:dyDescent="0.25"/>
  <cols>
    <col min="1" max="1" width="9.140625" style="33"/>
    <col min="2" max="2" width="5.140625" style="33" customWidth="1"/>
    <col min="3" max="3" width="2" style="33" customWidth="1"/>
    <col min="4" max="4" width="23.5703125" style="75" customWidth="1"/>
    <col min="5" max="5" width="5.140625" style="40" hidden="1" customWidth="1"/>
    <col min="6" max="6" width="23.7109375" style="37" customWidth="1"/>
    <col min="7" max="7" width="4.140625" style="40" hidden="1" customWidth="1"/>
    <col min="8" max="8" width="27" style="37" customWidth="1"/>
    <col min="9" max="9" width="5.42578125" style="40" hidden="1" customWidth="1"/>
    <col min="10" max="10" width="26.7109375" style="37" customWidth="1"/>
    <col min="11" max="11" width="5.85546875" style="40" hidden="1" customWidth="1"/>
    <col min="12" max="12" width="26.5703125" style="37" customWidth="1"/>
    <col min="13" max="13" width="5.42578125" style="40" hidden="1" customWidth="1"/>
    <col min="14" max="14" width="25.28515625" style="33" customWidth="1"/>
    <col min="15" max="15" width="6.5703125" style="33" customWidth="1"/>
    <col min="16" max="16" width="9.140625" style="33"/>
    <col min="17" max="17" width="25.5703125" style="33" customWidth="1"/>
    <col min="18" max="16384" width="9.140625" style="33"/>
  </cols>
  <sheetData>
    <row r="1" spans="2:18" x14ac:dyDescent="0.25">
      <c r="B1" s="34"/>
      <c r="C1" s="34"/>
      <c r="D1" s="74"/>
      <c r="E1" s="68"/>
      <c r="F1" s="53"/>
      <c r="G1" s="68"/>
      <c r="H1" s="53"/>
      <c r="I1" s="68"/>
      <c r="J1" s="53"/>
      <c r="K1" s="72"/>
      <c r="L1" s="44"/>
      <c r="M1" s="68"/>
    </row>
    <row r="2" spans="2:18" ht="18.75" x14ac:dyDescent="0.3">
      <c r="B2" s="34"/>
      <c r="D2" s="79" t="s">
        <v>94</v>
      </c>
      <c r="E2" s="68"/>
      <c r="F2" s="500"/>
      <c r="G2" s="68"/>
      <c r="I2" s="68"/>
      <c r="K2" s="72"/>
      <c r="L2" s="44"/>
      <c r="M2" s="68"/>
    </row>
    <row r="3" spans="2:18" ht="12" customHeight="1" x14ac:dyDescent="0.25">
      <c r="C3" s="34"/>
      <c r="D3" s="74"/>
      <c r="E3" s="68"/>
      <c r="F3" s="53"/>
      <c r="G3" s="68"/>
      <c r="H3" s="53"/>
      <c r="I3" s="68"/>
      <c r="J3" s="53"/>
      <c r="K3" s="72"/>
      <c r="L3" s="44"/>
      <c r="M3" s="68"/>
    </row>
    <row r="4" spans="2:18" ht="12" customHeight="1" thickBot="1" x14ac:dyDescent="0.3">
      <c r="C4" s="34"/>
      <c r="D4" s="74"/>
      <c r="E4" s="68"/>
      <c r="F4" s="53"/>
      <c r="G4" s="68"/>
      <c r="H4" s="53"/>
      <c r="I4" s="68"/>
      <c r="J4" s="53"/>
      <c r="K4" s="73"/>
      <c r="M4" s="68"/>
    </row>
    <row r="5" spans="2:18" s="9" customFormat="1" ht="15.75" customHeight="1" thickBot="1" x14ac:dyDescent="0.3">
      <c r="B5" s="310"/>
      <c r="C5" s="311" t="s">
        <v>33</v>
      </c>
      <c r="D5" s="312" t="s">
        <v>59</v>
      </c>
      <c r="E5" s="313"/>
      <c r="F5" s="312" t="s">
        <v>76</v>
      </c>
      <c r="G5" s="313"/>
      <c r="H5" s="312" t="s">
        <v>77</v>
      </c>
      <c r="I5" s="313"/>
      <c r="J5" s="312" t="s">
        <v>78</v>
      </c>
      <c r="K5" s="313"/>
      <c r="L5" s="314" t="s">
        <v>79</v>
      </c>
      <c r="M5" s="315"/>
    </row>
    <row r="6" spans="2:18" s="9" customFormat="1" ht="15.75" customHeight="1" thickBot="1" x14ac:dyDescent="0.3">
      <c r="B6" s="316"/>
      <c r="C6" s="309"/>
      <c r="D6" s="559" t="s">
        <v>90</v>
      </c>
      <c r="E6" s="560"/>
      <c r="F6" s="560"/>
      <c r="G6" s="560"/>
      <c r="H6" s="560"/>
      <c r="I6" s="560"/>
      <c r="J6" s="560"/>
      <c r="K6" s="560"/>
      <c r="L6" s="560"/>
      <c r="M6" s="561"/>
      <c r="Q6" s="268"/>
      <c r="R6" s="268"/>
    </row>
    <row r="7" spans="2:18" s="42" customFormat="1" ht="17.25" customHeight="1" x14ac:dyDescent="0.25">
      <c r="B7" s="535" t="s">
        <v>0</v>
      </c>
      <c r="C7" s="155">
        <v>1</v>
      </c>
      <c r="D7" s="501" t="s">
        <v>2</v>
      </c>
      <c r="E7" s="492" t="str">
        <f>IF(D10="Математика","8",IF(D10="Русский язык","7",IF(D10="Английский","7",IF(D10="Английский/Английский","7",IF(D10="Информатика/Английский","6",IF(D10="Английский/Информатика","7",IF(D10="Окружающий мир","6",IF(D10="Информатика","6",IF(D10="Литературное чтение","5",IF(D10="ОРКСЭ","4",IF(D10="ИЗО","3",IF(D10="Музыка","3",IF(D10="Технология","2",IF(D10="Физическая культура","1",))))))))))))))</f>
        <v>1</v>
      </c>
      <c r="F7" s="501" t="s">
        <v>1</v>
      </c>
      <c r="G7" s="492" t="str">
        <f t="shared" ref="G7:G9" si="0">IF(F7="Математика","8",IF(F7="Русский язык","7",IF(F7="Английский","7",IF(F7="Английский/Английский","7",IF(F7="Информатика/Английский","6",IF(F7="Английский/Информатика","7",IF(F7="Окружающий мир","6",IF(F7="Информатика","6",IF(F7="Литературное чтение","5",IF(F7="ОРКСЭ","4",IF(F7="ИЗО","3",IF(F7="Музыка","3",IF(F7="Технология","2",IF(F7="Физическая культура","1",))))))))))))))</f>
        <v>5</v>
      </c>
      <c r="H7" s="501" t="s">
        <v>2</v>
      </c>
      <c r="I7" s="492" t="str">
        <f t="shared" ref="I7" si="1">IF(H7="Математика","8",IF(H7="Русский язык","7",IF(H7="Английский","7",IF(H7="Английский/Английский","7",IF(H7="Информатика/Английский","6",IF(H7="Английский/Информатика","7",IF(H7="Окружающий мир","6",IF(H7="Информатика","6",IF(H7="Литературное чтение","5",IF(H7="ОРКСЭ","4",IF(H7="ИЗО","3",IF(H7="Музыка","3",IF(H7="Технология","2",IF(H7="Физическая культура","1",))))))))))))))</f>
        <v>6</v>
      </c>
      <c r="J7" s="501" t="s">
        <v>1</v>
      </c>
      <c r="K7" s="492" t="str">
        <f t="shared" ref="K7:K9" si="2">IF(J7="Математика","8",IF(J7="Русский язык","7",IF(J7="Английский","7",IF(J7="Английский/Английский","7",IF(J7="Информатика/Английский","6",IF(J7="Английский/Информатика","7",IF(J7="Окружающий мир","6",IF(J7="Информатика","6",IF(J7="Литературное чтение","5",IF(J7="ОРКСЭ","4",IF(J7="ИЗО","3",IF(J7="Музыка","3",IF(J7="Технология","2",IF(J7="Физическая культура","1",))))))))))))))</f>
        <v>5</v>
      </c>
      <c r="L7" s="502" t="s">
        <v>6</v>
      </c>
      <c r="M7" s="304">
        <v>8</v>
      </c>
      <c r="Q7" s="269"/>
      <c r="R7" s="150"/>
    </row>
    <row r="8" spans="2:18" s="42" customFormat="1" x14ac:dyDescent="0.25">
      <c r="B8" s="536"/>
      <c r="C8" s="51">
        <v>2</v>
      </c>
      <c r="D8" s="503" t="s">
        <v>1</v>
      </c>
      <c r="E8" s="487" t="str">
        <f t="shared" ref="E8:E9" si="3">IF(D8="Математика","8",IF(D8="Русский язык","7",IF(D8="Английский","7",IF(D8="Английский/Английский","7",IF(D8="Информатика/Английский","6",IF(D8="Английский/Информатика","7",IF(D8="Окружающий мир","6",IF(D8="Информатика","6",IF(D8="Литературное чтение","5",IF(D8="ОРКСЭ","4",IF(D8="ИЗО","3",IF(D8="Музыка","3",IF(D8="Технология","2",IF(D8="Физическая культура","1",))))))))))))))</f>
        <v>5</v>
      </c>
      <c r="F8" s="475" t="s">
        <v>6</v>
      </c>
      <c r="G8" s="407" t="str">
        <f t="shared" si="0"/>
        <v>8</v>
      </c>
      <c r="H8" s="475" t="s">
        <v>6</v>
      </c>
      <c r="I8" s="407" t="str">
        <f t="shared" ref="I8:I10" si="4">IF(H8="Математика","8",IF(H8="Русский язык","7",IF(H8="Английский","7",IF(H8="Английский/Английский","7",IF(H8="Информатика/Английский","6",IF(H8="Английский/Информатика","7",IF(H8="Окружающий мир","6",IF(H8="Информатика","6",IF(H8="Литературное чтение","5",IF(H8="ОРКСЭ","4",IF(H8="ИЗО","3",IF(H8="Музыка","3",IF(H8="Технология","2",IF(H8="Физическая культура","1",))))))))))))))</f>
        <v>8</v>
      </c>
      <c r="J8" s="475" t="s">
        <v>6</v>
      </c>
      <c r="K8" s="407" t="str">
        <f t="shared" si="2"/>
        <v>8</v>
      </c>
      <c r="L8" s="476" t="s">
        <v>5</v>
      </c>
      <c r="M8" s="222">
        <v>7</v>
      </c>
      <c r="Q8" s="270"/>
      <c r="R8" s="150"/>
    </row>
    <row r="9" spans="2:18" s="42" customFormat="1" x14ac:dyDescent="0.25">
      <c r="B9" s="536"/>
      <c r="C9" s="51">
        <v>3</v>
      </c>
      <c r="D9" s="475" t="s">
        <v>5</v>
      </c>
      <c r="E9" s="407" t="str">
        <f t="shared" si="3"/>
        <v>7</v>
      </c>
      <c r="F9" s="475" t="s">
        <v>5</v>
      </c>
      <c r="G9" s="407" t="str">
        <f t="shared" si="0"/>
        <v>7</v>
      </c>
      <c r="H9" s="475" t="s">
        <v>5</v>
      </c>
      <c r="I9" s="407" t="str">
        <f t="shared" si="4"/>
        <v>7</v>
      </c>
      <c r="J9" s="475" t="s">
        <v>5</v>
      </c>
      <c r="K9" s="407" t="str">
        <f t="shared" si="2"/>
        <v>7</v>
      </c>
      <c r="L9" s="306" t="s">
        <v>91</v>
      </c>
      <c r="M9" s="317">
        <v>7</v>
      </c>
      <c r="Q9" s="271"/>
      <c r="R9" s="150"/>
    </row>
    <row r="10" spans="2:18" s="42" customFormat="1" ht="18" customHeight="1" x14ac:dyDescent="0.25">
      <c r="B10" s="536"/>
      <c r="C10" s="51">
        <v>4</v>
      </c>
      <c r="D10" s="418" t="s">
        <v>3</v>
      </c>
      <c r="E10" s="407" t="e">
        <f>IF(#REF!="Математика","8",IF(#REF!="Русский язык","7",IF(#REF!="Английский","7",IF(#REF!="Английский/Английский","7",IF(#REF!="Информатика/Английский","6",IF(#REF!="Английский/Информатика","7",IF(#REF!="Окружающий мир","6",IF(#REF!="Информатика","6",IF(#REF!="Литературное чтение","5",IF(#REF!="ОРКСЭ","4",IF(#REF!="ИЗО","3",IF(#REF!="Музыка","3",IF(#REF!="Технология","2",IF(#REF!="Физическая культура","1",))))))))))))))</f>
        <v>#REF!</v>
      </c>
      <c r="F10" s="477" t="s">
        <v>8</v>
      </c>
      <c r="G10" s="407" t="str">
        <f>IF(F10="Математика","8",IF(F10="Русский язык","7",IF(F10="Английский","7",IF(F10="Английский/Английский","7",IF(F10="Информатика/Английский","6",IF(F10="Английский/Информатика","7",IF(F10="Окружающий мир","6",IF(F10="Информатика","6",IF(F10="Литературное чтение","5",IF(F10="ОРКСЭ","4",IF(F10="ИЗО","3",IF(F10="Музыка","3",IF(F10="Технология","2",IF(F10="Физическая культура","1",))))))))))))))</f>
        <v>3</v>
      </c>
      <c r="H10" s="477" t="s">
        <v>1</v>
      </c>
      <c r="I10" s="407" t="str">
        <f t="shared" si="4"/>
        <v>5</v>
      </c>
      <c r="J10" s="477" t="s">
        <v>8</v>
      </c>
      <c r="K10" s="407" t="str">
        <f>IF(J10="Математика","8",IF(J10="Русский язык","7",IF(J10="Английский","7",IF(J10="Английский/Английский","7",IF(J10="Информатика/Английский","6",IF(J10="Английский/Информатика","7",IF(J10="Окружающий мир","6",IF(J10="Информатика","6",IF(J10="Литературное чтение","5",IF(J10="ОРКСЭ","4",IF(J10="ИЗО","3",IF(J10="Музыка","3",IF(J10="Технология","2",IF(J10="Физическая культура","1",))))))))))))))</f>
        <v>3</v>
      </c>
      <c r="L10" s="416" t="s">
        <v>3</v>
      </c>
      <c r="M10" s="222">
        <v>1</v>
      </c>
      <c r="Q10" s="272"/>
      <c r="R10" s="150"/>
    </row>
    <row r="11" spans="2:18" s="4" customFormat="1" ht="10.5" customHeight="1" thickBot="1" x14ac:dyDescent="0.25">
      <c r="B11" s="537"/>
      <c r="C11" s="162"/>
      <c r="D11" s="302"/>
      <c r="E11" s="204" t="e">
        <f>E7+E8+E9+E10+#REF!</f>
        <v>#REF!</v>
      </c>
      <c r="F11" s="205"/>
      <c r="G11" s="204" t="e">
        <f>G7+G8+G9+G10+#REF!</f>
        <v>#REF!</v>
      </c>
      <c r="H11" s="205"/>
      <c r="I11" s="204">
        <f>K7+K8+K9+K10+I21</f>
        <v>26</v>
      </c>
      <c r="J11" s="205"/>
      <c r="K11" s="204" t="e">
        <f>M7+M8+M9+M10+#REF!</f>
        <v>#REF!</v>
      </c>
      <c r="L11" s="303"/>
      <c r="M11" s="318">
        <f>SUM(M7,M8,M9,M10)</f>
        <v>23</v>
      </c>
      <c r="Q11" s="274"/>
      <c r="R11" s="274"/>
    </row>
    <row r="12" spans="2:18" s="42" customFormat="1" ht="21.75" customHeight="1" x14ac:dyDescent="0.25">
      <c r="B12" s="529" t="s">
        <v>10</v>
      </c>
      <c r="C12" s="154">
        <v>1</v>
      </c>
      <c r="D12" s="501" t="s">
        <v>1</v>
      </c>
      <c r="E12" s="492" t="str">
        <f t="shared" ref="E12:E14" si="5">IF(D12="Математика","8",IF(D12="Русский язык","7",IF(D12="Английский","7",IF(D12="Английский/Английский","7",IF(D12="Информатика/Английский","6",IF(D12="Английский/Информатика","7",IF(D12="Окружающий мир","6",IF(D12="Информатика","6",IF(D12="Литературное чтение","5",IF(D12="ОРКСЭ","4",IF(D12="ИЗО","3",IF(D12="Музыка","3",IF(D12="Технология","2",IF(D12="Физическая культура","1",))))))))))))))</f>
        <v>5</v>
      </c>
      <c r="F12" s="501" t="s">
        <v>2</v>
      </c>
      <c r="G12" s="492" t="str">
        <f t="shared" ref="G12" si="6">IF(F12="Математика","8",IF(F12="Русский язык","7",IF(F12="Английский","7",IF(F12="Английский/Английский","7",IF(F12="Информатика/Английский","6",IF(F12="Английский/Информатика","7",IF(F12="Окружающий мир","6",IF(F12="Информатика","6",IF(F12="Литературное чтение","5",IF(F12="ОРКСЭ","4",IF(F12="ИЗО","3",IF(F12="Музыка","3",IF(F12="Технология","2",IF(F12="Физическая культура","1",))))))))))))))</f>
        <v>6</v>
      </c>
      <c r="H12" s="501" t="s">
        <v>1</v>
      </c>
      <c r="I12" s="492" t="str">
        <f t="shared" ref="I12" si="7">IF(H12="Математика","8",IF(H12="Русский язык","7",IF(H12="Английский","7",IF(H12="Английский/Английский","7",IF(H12="Информатика/Английский","6",IF(H12="Английский/Информатика","7",IF(H12="Окружающий мир","6",IF(H12="Информатика","6",IF(H12="Литературное чтение","5",IF(H12="ОРКСЭ","4",IF(H12="ИЗО","3",IF(H12="Музыка","3",IF(H12="Технология","2",IF(H12="Физическая культура","1",))))))))))))))</f>
        <v>5</v>
      </c>
      <c r="J12" s="504" t="s">
        <v>6</v>
      </c>
      <c r="K12" s="492" t="str">
        <f t="shared" ref="K12" si="8">IF(J12="Математика","8",IF(J12="Русский язык","7",IF(J12="Английский","7",IF(J12="Английский/Английский","7",IF(J12="Информатика/Английский","6",IF(J12="Английский/Информатика","7",IF(J12="Окружающий мир","6",IF(J12="Информатика","6",IF(J12="Литературное чтение","5",IF(J12="ОРКСЭ","4",IF(J12="ИЗО","3",IF(J12="Музыка","3",IF(J12="Технология","2",IF(J12="Физическая культура","1",))))))))))))))</f>
        <v>8</v>
      </c>
      <c r="L12" s="505" t="s">
        <v>1</v>
      </c>
      <c r="M12" s="304" t="str">
        <f t="shared" ref="M12" si="9">IF(L12="Математика","8",IF(L12="Русский язык","7",IF(L12="Английский","7",IF(L12="Английский/Английский","7",IF(L12="Информатика/Английский","6",IF(L12="Английский/Информатика","7",IF(L12="Окружающий мир","6",IF(L12="Информатика","6",IF(L12="Литературное чтение","5",IF(L12="ОРКСЭ","4",IF(L12="ИЗО","3",IF(L12="Музыка","3",IF(L12="Технология","2",IF(L12="Физическая культура","1",))))))))))))))</f>
        <v>5</v>
      </c>
      <c r="Q12" s="275"/>
      <c r="R12" s="275"/>
    </row>
    <row r="13" spans="2:18" s="42" customFormat="1" ht="18" customHeight="1" x14ac:dyDescent="0.25">
      <c r="B13" s="530"/>
      <c r="C13" s="51">
        <v>2</v>
      </c>
      <c r="D13" s="475" t="s">
        <v>5</v>
      </c>
      <c r="E13" s="407" t="str">
        <f t="shared" si="5"/>
        <v>7</v>
      </c>
      <c r="F13" s="475" t="s">
        <v>5</v>
      </c>
      <c r="G13" s="407" t="str">
        <f t="shared" ref="G13:G14" si="10">IF(F13="Математика","8",IF(F13="Русский язык","7",IF(F13="Английский","7",IF(F13="Английский/Английский","7",IF(F13="Информатика/Английский","6",IF(F13="Английский/Информатика","7",IF(F13="Окружающий мир","6",IF(F13="Информатика","6",IF(F13="Литературное чтение","5",IF(F13="ОРКСЭ","4",IF(F13="ИЗО","3",IF(F13="Музыка","3",IF(F13="Технология","2",IF(F13="Физическая культура","1",))))))))))))))</f>
        <v>7</v>
      </c>
      <c r="H13" s="406" t="s">
        <v>3</v>
      </c>
      <c r="I13" s="407" t="str">
        <f t="shared" ref="I13" si="11">IF(H13="Математика","8",IF(H13="Русский язык","7",IF(H13="Английский","7",IF(H13="Английский/Английский","7",IF(H13="Информатика/Английский","6",IF(H13="Английский/Информатика","7",IF(H13="Окружающий мир","6",IF(H13="Информатика","6",IF(H13="Литературное чтение","5",IF(H13="ОРКСЭ","4",IF(H13="ИЗО","3",IF(H13="Музыка","3",IF(H13="Технология","2",IF(H13="Физическая культура","1",))))))))))))))</f>
        <v>1</v>
      </c>
      <c r="J13" s="406" t="s">
        <v>3</v>
      </c>
      <c r="K13" s="407" t="str">
        <f t="shared" ref="K13:K15" si="12">IF(J13="Математика","8",IF(J13="Русский язык","7",IF(J13="Английский","7",IF(J13="Английский/Английский","7",IF(J13="Информатика/Английский","6",IF(J13="Английский/Информатика","7",IF(J13="Окружающий мир","6",IF(J13="Информатика","6",IF(J13="Литературное чтение","5",IF(J13="ОРКСЭ","4",IF(J13="ИЗО","3",IF(J13="Музыка","3",IF(J13="Технология","2",IF(J13="Физическая культура","1",))))))))))))))</f>
        <v>1</v>
      </c>
      <c r="L13" s="476" t="s">
        <v>5</v>
      </c>
      <c r="M13" s="319" t="str">
        <f>IF(L13="Математика","8",IF(L13="Русский язык","7",IF(L13="Английский","7",IF(L13="Английский/Английский","7",IF(L13="Информатика/Английский","6",IF(L13="Английский/Информатика","7",IF(L13="Окружающий мир","6",IF(L13="Информатика","6",IF(L13="Литературное чтение","5",IF(L13="ОРКСЭ","4",IF(L13="ИЗО","3",IF(L13="Музыка","3",IF(L13="Технология","2",IF(L13="Физическая культура","1",))))))))))))))</f>
        <v>7</v>
      </c>
      <c r="O13" s="149"/>
      <c r="Q13" s="275"/>
      <c r="R13" s="275"/>
    </row>
    <row r="14" spans="2:18" s="42" customFormat="1" ht="30" x14ac:dyDescent="0.2">
      <c r="B14" s="530"/>
      <c r="C14" s="51">
        <v>3</v>
      </c>
      <c r="D14" s="112" t="s">
        <v>6</v>
      </c>
      <c r="E14" s="408" t="str">
        <f t="shared" si="5"/>
        <v>8</v>
      </c>
      <c r="F14" s="112" t="s">
        <v>6</v>
      </c>
      <c r="G14" s="408" t="str">
        <f t="shared" si="10"/>
        <v>8</v>
      </c>
      <c r="H14" s="111" t="s">
        <v>84</v>
      </c>
      <c r="I14" s="481">
        <v>5</v>
      </c>
      <c r="J14" s="111" t="s">
        <v>2</v>
      </c>
      <c r="K14" s="408" t="str">
        <f t="shared" si="12"/>
        <v>6</v>
      </c>
      <c r="L14" s="306" t="s">
        <v>6</v>
      </c>
      <c r="M14" s="319" t="str">
        <f>IF(L14="Математика","8",IF(L14="Русский язык","7",IF(L14="Английский","7",IF(L14="Английский/Английский","7",IF(L14="Информатика/Английский","6",IF(L14="Английский/Информатика","7",IF(L14="Окружающий мир","6",IF(L14="Информатика","6",IF(L14="Литературное чтение","5",IF(L14="ОРКСЭ","4",IF(L14="ИЗО","3",IF(L14="Музыка","3",IF(L14="Технология","2",IF(L14="Физическая культура","1",))))))))))))))</f>
        <v>8</v>
      </c>
      <c r="Q14" s="275"/>
      <c r="R14" s="275"/>
    </row>
    <row r="15" spans="2:18" s="42" customFormat="1" x14ac:dyDescent="0.25">
      <c r="B15" s="530"/>
      <c r="C15" s="51">
        <v>4</v>
      </c>
      <c r="D15" s="501" t="s">
        <v>8</v>
      </c>
      <c r="E15" s="506" t="str">
        <f>IF(D15="Математика","8",IF(D15="Русский язык","7",IF(D15="Английский","7",IF(D15="Английский/Английский","7",IF(D15="Информатика/Английский","6",IF(D15="Английский/Информатика","7",IF(D15="Окружающий мир","6",IF(D15="Информатика","6",IF(D15="Литературное чтение","5",IF(D15="ОРКСЭ","4",IF(D15="ИЗО","3",IF(D15="Музыка","3",IF(D15="Технология","2",IF(D15="Физическая культура","1",))))))))))))))</f>
        <v>3</v>
      </c>
      <c r="F15" s="418" t="s">
        <v>3</v>
      </c>
      <c r="G15" s="492" t="str">
        <f t="shared" ref="G15" si="13">IF(F15="Математика","8",IF(F15="Русский язык","7",IF(F15="Английский","7",IF(F15="Английский/Английский","7",IF(F15="Информатика/Английский","6",IF(F15="Английский/Информатика","7",IF(F15="Окружающий мир","6",IF(F15="Информатика","6",IF(F15="Литературное чтение","5",IF(F15="ОРКСЭ","4",IF(F15="ИЗО","3",IF(F15="Музыка","3",IF(F15="Технология","2",IF(F15="Физическая культура","1",))))))))))))))</f>
        <v>1</v>
      </c>
      <c r="H15" s="507" t="s">
        <v>5</v>
      </c>
      <c r="I15" s="473" t="str">
        <f t="shared" ref="I15" si="14">IF(H15="Математика","8",IF(H15="Русский язык","7",IF(H15="Английский","7",IF(H15="Английский/Английский","7",IF(H15="Информатика/Английский","6",IF(H15="Английский/Информатика","7",IF(H15="Окружающий мир","6",IF(H15="Информатика","6",IF(H15="Литературное чтение","5",IF(H15="ОРКСЭ","4",IF(H15="ИЗО","3",IF(H15="Музыка","3",IF(H15="Технология","2",IF(H15="Физическая культура","1",))))))))))))))</f>
        <v>7</v>
      </c>
      <c r="J15" s="508" t="s">
        <v>1</v>
      </c>
      <c r="K15" s="492" t="str">
        <f t="shared" si="12"/>
        <v>5</v>
      </c>
      <c r="L15" s="509" t="s">
        <v>2</v>
      </c>
      <c r="M15" s="319" t="str">
        <f t="shared" ref="M15" si="15">IF(L15="Математика","8",IF(L15="Русский язык","7",IF(L15="Английский","7",IF(L15="Английский/Английский","7",IF(L15="Информатика/Английский","6",IF(L15="Английский/Информатика","7",IF(L15="Окружающий мир","6",IF(L15="Информатика","6",IF(L15="Литературное чтение","5",IF(L15="ОРКСЭ","4",IF(L15="ИЗО","3",IF(L15="Музыка","3",IF(L15="Технология","2",IF(L15="Физическая культура","1",))))))))))))))</f>
        <v>6</v>
      </c>
      <c r="Q15" s="275"/>
      <c r="R15" s="275"/>
    </row>
    <row r="16" spans="2:18" s="42" customFormat="1" x14ac:dyDescent="0.25">
      <c r="B16" s="530"/>
      <c r="C16" s="52">
        <v>5</v>
      </c>
      <c r="D16" s="477"/>
      <c r="E16" s="506">
        <f>IF(D16="Математика","8",IF(D16="Русский язык","7",IF(D16="Английский","7",IF(D16="Английский/Английский","7",IF(D16="Информатика/Английский","6",IF(D16="Английский/Информатика","7",IF(D16="Окружающий мир","6",IF(D16="Информатика","6",IF(D16="Литературное чтение","5",IF(D16="ОРКСЭ","4",IF(D16="ИЗО","3",IF(D16="Музыка","3",IF(D16="Технология","2",IF(D16="Физическая культура","1",))))))))))))))</f>
        <v>0</v>
      </c>
      <c r="F16" s="510"/>
      <c r="G16" s="510"/>
      <c r="H16" s="112" t="s">
        <v>4</v>
      </c>
      <c r="I16" s="405" t="str">
        <f>IF(H16="Математика","8",IF(H16="Русский язык","7",IF(H16="Английский","7",IF(H16="Английский/Английский","7",IF(H16="Информатика/Английский","6",IF(H16="Английский/Информатика","7",IF(H16="Окружающий мир","6",IF(H16="Информатика","6",IF(H16="Литературное чтение","5",IF(H16="ОРКСЭ","4",IF(H16="ИЗО","3",IF(H16="Музыка","3",IF(H16="Технология","2",IF(H16="Физическая культура","1",))))))))))))))</f>
        <v>3</v>
      </c>
      <c r="J16" s="192" t="s">
        <v>9</v>
      </c>
      <c r="K16" s="413" t="str">
        <f>IF(J16="Математика","8",IF(J16="Русский язык","7",IF(J16="Английский","7",IF(J16="Английский/Английский","7",IF(J16="Информатика/Английский","6",IF(J16="Английский/Информатика","7",IF(J16="Окружающий мир","6",IF(J16="Информатика","6",IF(J16="Литературное чтение","5",IF(J16="ОРКСЭ","4",IF(J16="ИЗО","3",IF(J16="Музыка","3",IF(J16="Технология","2",IF(J16="Физическая культура","1",))))))))))))))</f>
        <v>2</v>
      </c>
      <c r="L16" s="511"/>
      <c r="M16" s="301"/>
      <c r="Q16" s="275"/>
      <c r="R16" s="275"/>
    </row>
    <row r="17" spans="2:18" s="4" customFormat="1" ht="9.75" customHeight="1" thickBot="1" x14ac:dyDescent="0.25">
      <c r="B17" s="531"/>
      <c r="C17" s="161"/>
      <c r="D17" s="206"/>
      <c r="E17" s="207">
        <f>E12+E13+E14+E16+E15</f>
        <v>23</v>
      </c>
      <c r="F17" s="208"/>
      <c r="G17" s="207">
        <f>G12+G13+G14+G15+G16</f>
        <v>22</v>
      </c>
      <c r="H17" s="209"/>
      <c r="I17" s="207">
        <f>I12+I13+I14+I15+I16</f>
        <v>21</v>
      </c>
      <c r="J17" s="208"/>
      <c r="K17" s="207">
        <f>K12+K13+K14+K15+K16</f>
        <v>22</v>
      </c>
      <c r="L17" s="308"/>
      <c r="M17" s="320">
        <f>M12+M13+M14+M15</f>
        <v>26</v>
      </c>
      <c r="Q17" s="274"/>
      <c r="R17" s="274"/>
    </row>
    <row r="18" spans="2:18" s="42" customFormat="1" ht="30.75" customHeight="1" thickBot="1" x14ac:dyDescent="0.25">
      <c r="B18" s="520" t="s">
        <v>11</v>
      </c>
      <c r="C18" s="155">
        <v>1</v>
      </c>
      <c r="D18" s="402" t="s">
        <v>6</v>
      </c>
      <c r="E18" s="471" t="str">
        <f t="shared" ref="E18" si="16">IF(D18="Математика","8",IF(D18="Русский язык","7",IF(D18="Английский","7",IF(D18="Английский/Английский","7",IF(D18="Информатика/Английский","6",IF(D18="Английский/Информатика","7",IF(D18="Окружающий мир","6",IF(D18="Информатика","6",IF(D18="Литературное чтение","5",IF(D18="ОРКСЭ","4",IF(D18="ИЗО","3",IF(D18="Музыка","3",IF(D18="Технология","2",IF(D18="Физическая культура","1",))))))))))))))</f>
        <v>8</v>
      </c>
      <c r="F18" s="402" t="s">
        <v>5</v>
      </c>
      <c r="G18" s="471" t="str">
        <f t="shared" ref="G18" si="17">IF(F18="Математика","8",IF(F18="Русский язык","7",IF(F18="Английский","7",IF(F18="Английский/Английский","7",IF(F18="Информатика/Английский","6",IF(F18="Английский/Информатика","7",IF(F18="Окружающий мир","6",IF(F18="Информатика","6",IF(F18="Литературное чтение","5",IF(F18="ОРКСЭ","4",IF(F18="ИЗО","3",IF(F18="Музыка","3",IF(F18="Технология","2",IF(F18="Физическая культура","1",))))))))))))))</f>
        <v>7</v>
      </c>
      <c r="H18" s="331" t="s">
        <v>1</v>
      </c>
      <c r="I18" s="471" t="str">
        <f t="shared" ref="I18" si="18">IF(H18="Математика","8",IF(H18="Русский язык","7",IF(H18="Английский","7",IF(H18="Английский/Английский","7",IF(H18="Информатика/Английский","6",IF(H18="Английский/Информатика","7",IF(H18="Окружающий мир","6",IF(H18="Информатика","6",IF(H18="Литературное чтение","5",IF(H18="ОРКСЭ","4",IF(H18="ИЗО","3",IF(H18="Музыка","3",IF(H18="Технология","2",IF(H18="Физическая культура","1",))))))))))))))</f>
        <v>5</v>
      </c>
      <c r="J18" s="331" t="s">
        <v>84</v>
      </c>
      <c r="K18" s="478">
        <v>5</v>
      </c>
      <c r="L18" s="332" t="s">
        <v>1</v>
      </c>
      <c r="M18" s="222">
        <v>5</v>
      </c>
      <c r="Q18" s="275"/>
      <c r="R18" s="275"/>
    </row>
    <row r="19" spans="2:18" s="42" customFormat="1" ht="17.25" customHeight="1" x14ac:dyDescent="0.2">
      <c r="B19" s="521"/>
      <c r="C19" s="51">
        <v>2</v>
      </c>
      <c r="D19" s="402" t="s">
        <v>5</v>
      </c>
      <c r="E19" s="408" t="str">
        <f>IF(D21="Математика","8",IF(D21="Русский язык","7",IF(D21="Английский","7",IF(D21="Английский/Английский","7",IF(D21="Информатика/Английский","6",IF(D21="Английский/Информатика","7",IF(D21="Окружающий мир","6",IF(D21="Информатика","6",IF(D21="Литературное чтение","5",IF(D21="ОРКСЭ","4",IF(D21="ИЗО","3",IF(D21="Музыка","3",IF(D21="Технология","2",IF(D21="Физическая культура","1",))))))))))))))</f>
        <v>1</v>
      </c>
      <c r="F19" s="112" t="s">
        <v>6</v>
      </c>
      <c r="G19" s="408" t="str">
        <f t="shared" ref="G19" si="19">IF(F19="Математика","8",IF(F19="Русский язык","7",IF(F19="Английский","7",IF(F19="Английский/Английский","7",IF(F19="Информатика/Английский","6",IF(F19="Английский/Информатика","7",IF(F19="Окружающий мир","6",IF(F19="Информатика","6",IF(F19="Литературное чтение","5",IF(F19="ОРКСЭ","4",IF(F19="ИЗО","3",IF(F19="Музыка","3",IF(F19="Технология","2",IF(F19="Физическая культура","1",))))))))))))))</f>
        <v>8</v>
      </c>
      <c r="H19" s="112" t="s">
        <v>5</v>
      </c>
      <c r="I19" s="408" t="str">
        <f t="shared" ref="I19:I20" si="20">IF(H19="Математика","8",IF(H19="Русский язык","7",IF(H19="Английский","7",IF(H19="Английский/Английский","7",IF(H19="Информатика/Английский","6",IF(H19="Английский/Информатика","7",IF(H19="Окружающий мир","6",IF(H19="Информатика","6",IF(H19="Литературное чтение","5",IF(H19="ОРКСЭ","4",IF(H19="ИЗО","3",IF(H19="Музыка","3",IF(H19="Технология","2",IF(H19="Физическая культура","1",))))))))))))))</f>
        <v>7</v>
      </c>
      <c r="J19" s="112" t="s">
        <v>6</v>
      </c>
      <c r="K19" s="408" t="str">
        <f t="shared" ref="K19:K21" si="21">IF(J19="Математика","8",IF(J19="Русский язык","7",IF(J19="Английский","7",IF(J19="Английский/Английский","7",IF(J19="Информатика/Английский","6",IF(J19="Английский/Информатика","7",IF(J19="Окружающий мир","6",IF(J19="Информатика","6",IF(J19="Литературное чтение","5",IF(J19="ОРКСЭ","4",IF(J19="ИЗО","3",IF(J19="Музыка","3",IF(J19="Технология","2",IF(J19="Физическая культура","1",))))))))))))))</f>
        <v>8</v>
      </c>
      <c r="L19" s="306" t="s">
        <v>6</v>
      </c>
      <c r="M19" s="222">
        <v>8</v>
      </c>
      <c r="Q19" s="275"/>
      <c r="R19" s="275"/>
    </row>
    <row r="20" spans="2:18" s="42" customFormat="1" ht="26.25" customHeight="1" x14ac:dyDescent="0.25">
      <c r="B20" s="521"/>
      <c r="C20" s="51">
        <v>3</v>
      </c>
      <c r="D20" s="112" t="s">
        <v>4</v>
      </c>
      <c r="E20" s="408" t="str">
        <f>IF(D20="Математика","8",IF(D20="Русский язык","7",IF(D20="Английский","7",IF(D20="Английский/Английский","7",IF(D20="Информатика/Английский","6",IF(D20="Английский/Информатика","7",IF(D20="Окружающий мир","6",IF(D20="Информатика","6",IF(D20="Литературное чтение","5",IF(D20="ОРКСЭ","4",IF(D20="ИЗО","3",IF(D20="Музыка","3",IF(D20="Технология","2",IF(D20="Физическая культура","1",))))))))))))))</f>
        <v>3</v>
      </c>
      <c r="F20" s="139" t="s">
        <v>3</v>
      </c>
      <c r="G20" s="408" t="str">
        <f t="shared" ref="G20:G21" si="22">IF(F20="Математика","8",IF(F20="Русский язык","7",IF(F20="Английский","7",IF(F20="Английский/Английский","7",IF(F20="Информатика/Английский","6",IF(F20="Английский/Информатика","7",IF(F20="Окружающий мир","6",IF(F20="Информатика","6",IF(F20="Литературное чтение","5",IF(F20="ОРКСЭ","4",IF(F20="ИЗО","3",IF(F20="Музыка","3",IF(F20="Технология","2",IF(F20="Физическая культура","1",))))))))))))))</f>
        <v>1</v>
      </c>
      <c r="H20" s="112" t="s">
        <v>6</v>
      </c>
      <c r="I20" s="408" t="str">
        <f t="shared" si="20"/>
        <v>8</v>
      </c>
      <c r="J20" s="112" t="s">
        <v>5</v>
      </c>
      <c r="K20" s="408" t="str">
        <f t="shared" si="21"/>
        <v>7</v>
      </c>
      <c r="L20" s="305" t="s">
        <v>84</v>
      </c>
      <c r="M20" s="321">
        <v>5</v>
      </c>
      <c r="Q20" s="275"/>
      <c r="R20" s="275"/>
    </row>
    <row r="21" spans="2:18" s="42" customFormat="1" ht="17.25" customHeight="1" x14ac:dyDescent="0.2">
      <c r="B21" s="521"/>
      <c r="C21" s="51">
        <v>4</v>
      </c>
      <c r="D21" s="139" t="s">
        <v>3</v>
      </c>
      <c r="E21" s="408" t="e">
        <f>IF(#REF!="Математика","8",IF(#REF!="Русский язык","7",IF(#REF!="Английский","7",IF(#REF!="Английский/Английский","7",IF(#REF!="Информатика/Английский","6",IF(#REF!="Английский/Информатика","7",IF(#REF!="Окружающий мир","6",IF(#REF!="Информатика","6",IF(#REF!="Литературное чтение","5",IF(#REF!="ОРКСЭ","4",IF(#REF!="ИЗО","3",IF(#REF!="Музыка","3",IF(#REF!="Технология","2",IF(#REF!="Физическая культура","1",))))))))))))))</f>
        <v>#REF!</v>
      </c>
      <c r="F21" s="111" t="s">
        <v>1</v>
      </c>
      <c r="G21" s="408" t="str">
        <f t="shared" si="22"/>
        <v>5</v>
      </c>
      <c r="H21" s="111" t="s">
        <v>8</v>
      </c>
      <c r="I21" s="408" t="str">
        <f>IF(H21="Математика","8",IF(H21="Русский язык","7",IF(H21="Английский","7",IF(H21="Английский/Английский","7",IF(H21="Информатика/Английский","6",IF(H21="Английский/Информатика","7",IF(H21="Окружающий мир","6",IF(H21="Информатика","6",IF(H21="Литературное чтение","5",IF(H21="ОРКСЭ","4",IF(H21="ИЗО","3",IF(H21="Музыка","3",IF(H21="Технология","2",IF(H21="Физическая культура","1",))))))))))))))</f>
        <v>3</v>
      </c>
      <c r="J21" s="111" t="s">
        <v>1</v>
      </c>
      <c r="K21" s="408" t="str">
        <f t="shared" si="21"/>
        <v>5</v>
      </c>
      <c r="L21" s="305" t="s">
        <v>68</v>
      </c>
      <c r="M21" s="317" t="str">
        <f>IF(L21="Математика","8",IF(L21="Русский язык","7",IF(L21="Английский","7",IF(L21="Английский/Английский","7",IF(L21="Информатика/Английский","6",IF(L21="Английский/Информатика","7",IF(L21="Окружающий мир","6",IF(L21="Информатика","6",IF(L21="Литературное чтение","5",IF(L21="ОРКСЭ","4",IF(L21="ИЗО","3",IF(L21="Музыка","3",IF(L21="Технология","2",IF(L21="Физическая культура","1",))))))))))))))</f>
        <v>4</v>
      </c>
      <c r="Q21" s="275"/>
      <c r="R21" s="275"/>
    </row>
    <row r="22" spans="2:18" s="42" customFormat="1" x14ac:dyDescent="0.25">
      <c r="B22" s="521"/>
      <c r="C22" s="52">
        <v>5</v>
      </c>
      <c r="D22" s="504"/>
      <c r="E22" s="506">
        <f>IF(D22="Математика","8",IF(D22="Русский язык","7",IF(D22="Английский","7",IF(D22="Английский/Английский","7",IF(D22="Информатика/Английский","6",IF(D22="Английский/Информатика","7",IF(D22="Окружающий мир","6",IF(D22="Информатика","6",IF(D22="Литературное чтение","5",IF(D22="ОРКСЭ","4",IF(D22="ИЗО","3",IF(D22="Музыка","3",IF(D22="Технология","2",IF(D22="Физическая культура","1",))))))))))))))</f>
        <v>0</v>
      </c>
      <c r="F22" s="504"/>
      <c r="G22" s="492"/>
      <c r="H22" s="510"/>
      <c r="I22" s="510"/>
      <c r="J22" s="504"/>
      <c r="K22" s="492"/>
      <c r="L22" s="514" t="s">
        <v>3</v>
      </c>
      <c r="M22" s="304">
        <v>1</v>
      </c>
      <c r="Q22" s="275"/>
      <c r="R22" s="275"/>
    </row>
    <row r="23" spans="2:18" s="4" customFormat="1" ht="9" customHeight="1" thickBot="1" x14ac:dyDescent="0.25">
      <c r="B23" s="522"/>
      <c r="C23" s="157"/>
      <c r="D23" s="210"/>
      <c r="E23" s="204" t="e">
        <f>E18+E19+E20+E21+E22</f>
        <v>#REF!</v>
      </c>
      <c r="F23" s="205"/>
      <c r="G23" s="204">
        <f>G18+G19+G20+G21+G22</f>
        <v>21</v>
      </c>
      <c r="H23" s="205"/>
      <c r="I23" s="204">
        <f>I18+I19+I20</f>
        <v>20</v>
      </c>
      <c r="J23" s="205"/>
      <c r="K23" s="204">
        <f>K18+K19+K20+K21</f>
        <v>25</v>
      </c>
      <c r="L23" s="303"/>
      <c r="M23" s="318">
        <f>M18+M19+M20+M21+M22</f>
        <v>23</v>
      </c>
      <c r="Q23" s="274"/>
      <c r="R23" s="274"/>
    </row>
    <row r="24" spans="2:18" s="4" customFormat="1" x14ac:dyDescent="0.25">
      <c r="B24" s="529" t="s">
        <v>12</v>
      </c>
      <c r="C24" s="154">
        <v>1</v>
      </c>
      <c r="D24" s="503" t="s">
        <v>1</v>
      </c>
      <c r="E24" s="487" t="str">
        <f t="shared" ref="E24" si="23">IF(D24="Математика","8",IF(D24="Русский язык","7",IF(D24="Английский","7",IF(D24="Английский/Английский","7",IF(D24="Информатика/Английский","6",IF(D24="Английский/Информатика","7",IF(D24="Окружающий мир","6",IF(D24="Информатика","6",IF(D24="Литературное чтение","5",IF(D24="ОРКСЭ","4",IF(D24="ИЗО","3",IF(D24="Музыка","3",IF(D24="Технология","2",IF(D24="Физическая культура","1",))))))))))))))</f>
        <v>5</v>
      </c>
      <c r="F24" s="503" t="s">
        <v>1</v>
      </c>
      <c r="G24" s="487" t="str">
        <f t="shared" ref="G24" si="24">IF(F24="Математика","8",IF(F24="Русский язык","7",IF(F24="Английский","7",IF(F24="Английский/Английский","7",IF(F24="Информатика/Английский","6",IF(F24="Английский/Информатика","7",IF(F24="Окружающий мир","6",IF(F24="Информатика","6",IF(F24="Литературное чтение","5",IF(F24="ОРКСЭ","4",IF(F24="ИЗО","3",IF(F24="Музыка","3",IF(F24="Технология","2",IF(F24="Физическая культура","1",))))))))))))))</f>
        <v>5</v>
      </c>
      <c r="H24" s="515" t="s">
        <v>2</v>
      </c>
      <c r="I24" s="473" t="str">
        <f t="shared" ref="I24" si="25">IF(H24="Математика","8",IF(H24="Русский язык","7",IF(H24="Английский","7",IF(H24="Английский/Английский","7",IF(H24="Информатика/Английский","6",IF(H24="Английский/Информатика","7",IF(H24="Окружающий мир","6",IF(H24="Информатика","6",IF(H24="Литературное чтение","5",IF(H24="ОРКСЭ","4",IF(H24="ИЗО","3",IF(H24="Музыка","3",IF(H24="Технология","2",IF(H24="Физическая культура","1",))))))))))))))</f>
        <v>6</v>
      </c>
      <c r="J24" s="475" t="s">
        <v>6</v>
      </c>
      <c r="K24" s="407" t="str">
        <f t="shared" ref="K24" si="26">IF(J24="Математика","8",IF(J24="Русский язык","7",IF(J24="Английский","7",IF(J24="Английский/Английский","7",IF(J24="Информатика/Английский","6",IF(J24="Английский/Информатика","7",IF(J24="Окружающий мир","6",IF(J24="Информатика","6",IF(J24="Литературное чтение","5",IF(J24="ОРКСЭ","4",IF(J24="ИЗО","3",IF(J24="Музыка","3",IF(J24="Технология","2",IF(J24="Физическая культура","1",))))))))))))))</f>
        <v>8</v>
      </c>
      <c r="L24" s="516" t="s">
        <v>3</v>
      </c>
      <c r="M24" s="319" t="str">
        <f t="shared" ref="M24:M27" si="27">IF(L24="Математика","8",IF(L24="Русский язык","7",IF(L24="Английский","7",IF(L24="Английский/Английский","7",IF(L24="Информатика/Английский","6",IF(L24="Английский/Информатика","7",IF(L24="Окружающий мир","6",IF(L24="Информатика","6",IF(L24="Литературное чтение","5",IF(L24="ОРКСЭ","4",IF(L24="ИЗО","3",IF(L24="Музыка","3",IF(L24="Технология","2",IF(L24="Физическая культура","1",))))))))))))))</f>
        <v>1</v>
      </c>
      <c r="Q24" s="273"/>
      <c r="R24" s="151"/>
    </row>
    <row r="25" spans="2:18" s="42" customFormat="1" x14ac:dyDescent="0.25">
      <c r="B25" s="530"/>
      <c r="C25" s="51">
        <v>2</v>
      </c>
      <c r="D25" s="475" t="s">
        <v>5</v>
      </c>
      <c r="E25" s="407" t="str">
        <f t="shared" ref="E25:E26" si="28">IF(D25="Математика","8",IF(D25="Русский язык","7",IF(D25="Английский","7",IF(D25="Английский/Английский","7",IF(D25="Информатика/Английский","6",IF(D25="Английский/Информатика","7",IF(D25="Окружающий мир","6",IF(D25="Информатика","6",IF(D25="Литературное чтение","5",IF(D25="ОРКСЭ","4",IF(D25="ИЗО","3",IF(D25="Музыка","3",IF(D25="Технология","2",IF(D25="Физическая культура","1",))))))))))))))</f>
        <v>7</v>
      </c>
      <c r="F25" s="475" t="s">
        <v>5</v>
      </c>
      <c r="G25" s="407" t="str">
        <f t="shared" ref="G25" si="29">IF(F25="Математика","8",IF(F25="Русский язык","7",IF(F25="Английский","7",IF(F25="Английский/Английский","7",IF(F25="Информатика/Английский","6",IF(F25="Английский/Информатика","7",IF(F25="Окружающий мир","6",IF(F25="Информатика","6",IF(F25="Литературное чтение","5",IF(F25="ОРКСЭ","4",IF(F25="ИЗО","3",IF(F25="Музыка","3",IF(F25="Технология","2",IF(F25="Физическая культура","1",))))))))))))))</f>
        <v>7</v>
      </c>
      <c r="H25" s="475" t="s">
        <v>5</v>
      </c>
      <c r="I25" s="407" t="str">
        <f t="shared" ref="I25:I26" si="30">IF(H25="Математика","8",IF(H25="Русский язык","7",IF(H25="Английский","7",IF(H25="Английский/Английский","7",IF(H25="Информатика/Английский","6",IF(H25="Английский/Информатика","7",IF(H25="Окружающий мир","6",IF(H25="Информатика","6",IF(H25="Литературное чтение","5",IF(H25="ОРКСЭ","4",IF(H25="ИЗО","3",IF(H25="Музыка","3",IF(H25="Технология","2",IF(H25="Физическая культура","1",))))))))))))))</f>
        <v>7</v>
      </c>
      <c r="J25" s="517" t="s">
        <v>3</v>
      </c>
      <c r="K25" s="487" t="str">
        <f t="shared" ref="K25" si="31">IF(J25="Математика","8",IF(J25="Русский язык","7",IF(J25="Английский","7",IF(J25="Английский/Английский","7",IF(J25="Информатика/Английский","6",IF(J25="Английский/Информатика","7",IF(J25="Окружающий мир","6",IF(J25="Информатика","6",IF(J25="Литературное чтение","5",IF(J25="ОРКСЭ","4",IF(J25="ИЗО","3",IF(J25="Музыка","3",IF(J25="Технология","2",IF(J25="Физическая культура","1",))))))))))))))</f>
        <v>1</v>
      </c>
      <c r="L25" s="513" t="s">
        <v>2</v>
      </c>
      <c r="M25" s="222" t="str">
        <f t="shared" si="27"/>
        <v>6</v>
      </c>
      <c r="Q25" s="271"/>
      <c r="R25" s="150"/>
    </row>
    <row r="26" spans="2:18" s="42" customFormat="1" x14ac:dyDescent="0.25">
      <c r="B26" s="530"/>
      <c r="C26" s="51">
        <v>3</v>
      </c>
      <c r="D26" s="475" t="s">
        <v>6</v>
      </c>
      <c r="E26" s="407" t="str">
        <f t="shared" si="28"/>
        <v>8</v>
      </c>
      <c r="F26" s="475" t="s">
        <v>6</v>
      </c>
      <c r="G26" s="407" t="str">
        <f t="shared" ref="G26" si="32">IF(F26="Математика","8",IF(F26="Русский язык","7",IF(F26="Английский","7",IF(F26="Английский/Английский","7",IF(F26="Информатика/Английский","6",IF(F26="Английский/Информатика","7",IF(F26="Окружающий мир","6",IF(F26="Информатика","6",IF(F26="Литературное чтение","5",IF(F26="ОРКСЭ","4",IF(F26="ИЗО","3",IF(F26="Музыка","3",IF(F26="Технология","2",IF(F26="Физическая культура","1",))))))))))))))</f>
        <v>8</v>
      </c>
      <c r="H26" s="475" t="s">
        <v>6</v>
      </c>
      <c r="I26" s="407" t="str">
        <f t="shared" si="30"/>
        <v>8</v>
      </c>
      <c r="J26" s="192" t="s">
        <v>9</v>
      </c>
      <c r="K26" s="413" t="str">
        <f>IF(J26="Математика","8",IF(J26="Русский язык","7",IF(J26="Английский","7",IF(J26="Английский/Английский","7",IF(J26="Информатика/Английский","6",IF(J26="Английский/Информатика","7",IF(J26="Окружающий мир","6",IF(J26="Информатика","6",IF(J26="Литературное чтение","5",IF(J26="ОРКСЭ","4",IF(J26="ИЗО","3",IF(J26="Музыка","3",IF(J26="Технология","2",IF(J26="Физическая культура","1",))))))))))))))</f>
        <v>2</v>
      </c>
      <c r="L26" s="476" t="s">
        <v>5</v>
      </c>
      <c r="M26" s="222" t="str">
        <f t="shared" si="27"/>
        <v>7</v>
      </c>
      <c r="Q26" s="270"/>
      <c r="R26" s="150"/>
    </row>
    <row r="27" spans="2:18" s="42" customFormat="1" x14ac:dyDescent="0.25">
      <c r="B27" s="530"/>
      <c r="C27" s="51">
        <v>4</v>
      </c>
      <c r="D27" s="477" t="s">
        <v>2</v>
      </c>
      <c r="E27" s="407" t="str">
        <f>IF(D27="Математика","8",IF(D27="Русский язык","7",IF(D27="Английский","7",IF(D27="Английский/Английский","7",IF(D27="Информатика/Английский","6",IF(D27="Английский/Информатика","7",IF(D27="Окружающий мир","6",IF(D27="Информатика","6",IF(D27="Литературное чтение","5",IF(D27="ОРКСЭ","4",IF(D27="ИЗО","3",IF(D27="Музыка","3",IF(D27="Технология","2",IF(D27="Физическая культура","1",))))))))))))))</f>
        <v>6</v>
      </c>
      <c r="F27" s="112" t="s">
        <v>9</v>
      </c>
      <c r="G27" s="414" t="str">
        <f>IF(F27="Математика","8",IF(F27="Русский язык","7",IF(F27="Английский","7",IF(F27="Английский/Английский","7",IF(F27="Информатика/Английский","6",IF(F27="Английский/Информатика","7",IF(F27="Окружающий мир","6",IF(F27="Информатика","6",IF(F27="Литературное чтение","5",IF(F27="ОРКСЭ","4",IF(F27="ИЗО","3",IF(F27="Музыка","3",IF(F27="Технология","2",IF(F27="Физическая культура","1",))))))))))))))</f>
        <v>2</v>
      </c>
      <c r="H27" s="112" t="s">
        <v>9</v>
      </c>
      <c r="I27" s="414" t="str">
        <f>IF(H27="Математика","8",IF(H27="Русский язык","7",IF(H27="Английский","7",IF(H27="Английский/Английский","7",IF(H27="Информатика/Английский","6",IF(H27="Английский/Информатика","7",IF(H27="Окружающий мир","6",IF(H27="Информатика","6",IF(H27="Литературное чтение","5",IF(H27="ОРКСЭ","4",IF(H27="ИЗО","3",IF(H27="Музыка","3",IF(H27="Технология","2",IF(H27="Физическая культура","1",))))))))))))))</f>
        <v>2</v>
      </c>
      <c r="J27" s="475" t="s">
        <v>5</v>
      </c>
      <c r="K27" s="407" t="str">
        <f t="shared" ref="K27" si="33">IF(J27="Математика","8",IF(J27="Русский язык","7",IF(J27="Английский","7",IF(J27="Английский/Английский","7",IF(J27="Информатика/Английский","6",IF(J27="Английский/Информатика","7",IF(J27="Окружающий мир","6",IF(J27="Информатика","6",IF(J27="Литературное чтение","5",IF(J27="ОРКСЭ","4",IF(J27="ИЗО","3",IF(J27="Музыка","3",IF(J27="Технология","2",IF(J27="Физическая культура","1",))))))))))))))</f>
        <v>7</v>
      </c>
      <c r="L27" s="513" t="s">
        <v>1</v>
      </c>
      <c r="M27" s="222" t="str">
        <f t="shared" si="27"/>
        <v>5</v>
      </c>
      <c r="Q27" s="276"/>
      <c r="R27" s="150"/>
    </row>
    <row r="28" spans="2:18" s="42" customFormat="1" x14ac:dyDescent="0.25">
      <c r="B28" s="530"/>
      <c r="C28" s="52">
        <v>5</v>
      </c>
      <c r="D28" s="501"/>
      <c r="E28" s="506">
        <f>IF(D28="Математика","8",IF(D28="Русский язык","7",IF(D28="Английский","7",IF(D28="Английский/Английский","7",IF(D28="Информатика/Английский","6",IF(D28="Английский/Информатика","7",IF(D28="Окружающий мир","6",IF(D28="Информатика","6",IF(D28="Литературное чтение","5",IF(D28="ОРКСЭ","4",IF(D28="ИЗО","3",IF(D28="Музыка","3",IF(D28="Технология","2",IF(D28="Физическая культура","1",))))))))))))))</f>
        <v>0</v>
      </c>
      <c r="F28" s="418" t="s">
        <v>3</v>
      </c>
      <c r="G28" s="492" t="str">
        <f t="shared" ref="G28" si="34">IF(F28="Математика","8",IF(F28="Русский язык","7",IF(F28="Английский","7",IF(F28="Английский/Английский","7",IF(F28="Информатика/Английский","6",IF(F28="Английский/Информатика","7",IF(F28="Окружающий мир","6",IF(F28="Информатика","6",IF(F28="Литературное чтение","5",IF(F28="ОРКСЭ","4",IF(F28="ИЗО","3",IF(F28="Музыка","3",IF(F28="Технология","2",IF(F28="Физическая культура","1",))))))))))))))</f>
        <v>1</v>
      </c>
      <c r="H28" s="418" t="s">
        <v>3</v>
      </c>
      <c r="I28" s="492" t="str">
        <f t="shared" ref="I28" si="35">IF(H28="Математика","8",IF(H28="Русский язык","7",IF(H28="Английский","7",IF(H28="Английский/Английский","7",IF(H28="Информатика/Английский","6",IF(H28="Английский/Информатика","7",IF(H28="Окружающий мир","6",IF(H28="Информатика","6",IF(H28="Литературное чтение","5",IF(H28="ОРКСЭ","4",IF(H28="ИЗО","3",IF(H28="Музыка","3",IF(H28="Технология","2",IF(H28="Физическая культура","1",))))))))))))))</f>
        <v>1</v>
      </c>
      <c r="J28" s="484" t="s">
        <v>4</v>
      </c>
      <c r="K28" s="405" t="str">
        <f>IF(J28="Математика","8",IF(J28="Русский язык","7",IF(J28="Английский","7",IF(J28="Английский/Английский","7",IF(J28="Информатика/Английский","6",IF(J28="Английский/Информатика","7",IF(J28="Окружающий мир","6",IF(J28="Информатика","6",IF(J28="Литературное чтение","5",IF(J28="ОРКСЭ","4",IF(J28="ИЗО","3",IF(J28="Музыка","3",IF(J28="Технология","2",IF(J28="Физическая культура","1",))))))))))))))</f>
        <v>3</v>
      </c>
      <c r="L28" s="505" t="s">
        <v>8</v>
      </c>
      <c r="M28" s="304" t="str">
        <f>IF(L28="Математика","8",IF(L28="Русский язык","7",IF(L28="Английский","7",IF(L28="Английский/Английский","7",IF(L28="Информатика/Английский","6",IF(L28="Английский/Информатика","7",IF(L28="Окружающий мир","6",IF(L28="Информатика","6",IF(L28="Литературное чтение","5",IF(L28="ОРКСЭ","4",IF(L28="ИЗО","3",IF(L28="Музыка","3",IF(L28="Технология","2",IF(L28="Физическая культура","1",))))))))))))))</f>
        <v>3</v>
      </c>
      <c r="Q28" s="275"/>
      <c r="R28" s="275"/>
    </row>
    <row r="29" spans="2:18" s="4" customFormat="1" ht="9" customHeight="1" thickBot="1" x14ac:dyDescent="0.25">
      <c r="B29" s="531"/>
      <c r="C29" s="161"/>
      <c r="D29" s="206"/>
      <c r="E29" s="207">
        <f>E24+E25+E26+E27+E28</f>
        <v>26</v>
      </c>
      <c r="F29" s="208"/>
      <c r="G29" s="207">
        <f>G24+G25+G26+G27+G28</f>
        <v>23</v>
      </c>
      <c r="H29" s="208"/>
      <c r="I29" s="207">
        <f>I24+I25+I26+I27+I28</f>
        <v>24</v>
      </c>
      <c r="J29" s="208"/>
      <c r="K29" s="207">
        <f>K24+K25+K26+K27+K28</f>
        <v>21</v>
      </c>
      <c r="L29" s="308"/>
      <c r="M29" s="320">
        <f>M24+M25+M26+M27+M28</f>
        <v>22</v>
      </c>
      <c r="Q29" s="274"/>
      <c r="R29" s="274"/>
    </row>
    <row r="30" spans="2:18" s="42" customFormat="1" x14ac:dyDescent="0.25">
      <c r="B30" s="556" t="s">
        <v>13</v>
      </c>
      <c r="C30" s="213">
        <v>1</v>
      </c>
      <c r="D30" s="474" t="s">
        <v>1</v>
      </c>
      <c r="E30" s="469" t="str">
        <f t="shared" ref="E30" si="36">IF(D30="Математика","8",IF(D30="Русский язык","7",IF(D30="Английский","7",IF(D30="Английский/Английский","7",IF(D30="Информатика/Английский","6",IF(D30="Английский/Информатика","7",IF(D30="Окружающий мир","6",IF(D30="Информатика","6",IF(D30="Литературное чтение","5",IF(D30="ОРКСЭ","4",IF(D30="ИЗО","3",IF(D30="Музыка","3",IF(D30="Технология","2",IF(D30="Физическая культура","1",))))))))))))))</f>
        <v>5</v>
      </c>
      <c r="F30" s="474" t="s">
        <v>1</v>
      </c>
      <c r="G30" s="469" t="str">
        <f t="shared" ref="G30" si="37">IF(F30="Математика","8",IF(F30="Русский язык","7",IF(F30="Английский","7",IF(F30="Английский/Английский","7",IF(F30="Информатика/Английский","6",IF(F30="Английский/Информатика","7",IF(F30="Окружающий мир","6",IF(F30="Информатика","6",IF(F30="Литературное чтение","5",IF(F30="ОРКСЭ","4",IF(F30="ИЗО","3",IF(F30="Музыка","3",IF(F30="Технология","2",IF(F30="Физическая культура","1",))))))))))))))</f>
        <v>5</v>
      </c>
      <c r="H30" s="420" t="s">
        <v>3</v>
      </c>
      <c r="I30" s="421" t="str">
        <f t="shared" ref="I30:I31" si="38">IF(H30="Математика","8",IF(H30="Русский язык","7",IF(H30="Английский","7",IF(H30="Английский/Английский","7",IF(H30="Информатика/Английский","6",IF(H30="Английский/Информатика","7",IF(H30="Окружающий мир","6",IF(H30="Информатика","6",IF(H30="Литературное чтение","5",IF(H30="ОРКСЭ","4",IF(H30="ИЗО","3",IF(H30="Музыка","3",IF(H30="Технология","2",IF(H30="Физическая культура","1",))))))))))))))</f>
        <v>1</v>
      </c>
      <c r="J30" s="472" t="s">
        <v>5</v>
      </c>
      <c r="K30" s="469" t="str">
        <f t="shared" ref="K30" si="39">IF(J30="Математика","8",IF(J30="Русский язык","7",IF(J30="Английский","7",IF(J30="Английский/Английский","7",IF(J30="Информатика/Английский","6",IF(J30="Английский/Информатика","7",IF(J30="Окружающий мир","6",IF(J30="Информатика","6",IF(J30="Литературное чтение","5",IF(J30="ОРКСЭ","4",IF(J30="ИЗО","3",IF(J30="Музыка","3",IF(J30="Технология","2",IF(J30="Физическая культура","1",))))))))))))))</f>
        <v>7</v>
      </c>
      <c r="L30" s="512" t="s">
        <v>1</v>
      </c>
      <c r="M30" s="222" t="str">
        <f t="shared" ref="M30" si="40">IF(L30="Математика","8",IF(L30="Русский язык","7",IF(L30="Английский","7",IF(L30="Английский/Английский","7",IF(L30="Информатика/Английский","6",IF(L30="Английский/Информатика","7",IF(L30="Окружающий мир","6",IF(L30="Информатика","6",IF(L30="Литературное чтение","5",IF(L30="ОРКСЭ","4",IF(L30="ИЗО","3",IF(L30="Музыка","3",IF(L30="Технология","2",IF(L30="Физическая культура","1",))))))))))))))</f>
        <v>5</v>
      </c>
      <c r="Q30" s="269"/>
      <c r="R30" s="150"/>
    </row>
    <row r="31" spans="2:18" s="42" customFormat="1" x14ac:dyDescent="0.25">
      <c r="B31" s="557"/>
      <c r="C31" s="211">
        <v>2</v>
      </c>
      <c r="D31" s="475" t="s">
        <v>5</v>
      </c>
      <c r="E31" s="407" t="str">
        <f t="shared" ref="E31:E32" si="41">IF(D31="Математика","8",IF(D31="Русский язык","7",IF(D31="Английский","7",IF(D31="Английский/Английский","7",IF(D31="Информатика/Английский","6",IF(D31="Английский/Информатика","7",IF(D31="Окружающий мир","6",IF(D31="Информатика","6",IF(D31="Литературное чтение","5",IF(D31="ОРКСЭ","4",IF(D31="ИЗО","3",IF(D31="Музыка","3",IF(D31="Технология","2",IF(D31="Физическая культура","1",))))))))))))))</f>
        <v>7</v>
      </c>
      <c r="F31" s="475" t="s">
        <v>5</v>
      </c>
      <c r="G31" s="407" t="str">
        <f t="shared" ref="G31:G32" si="42">IF(F31="Математика","8",IF(F31="Русский язык","7",IF(F31="Английский","7",IF(F31="Английский/Английский","7",IF(F31="Информатика/Английский","6",IF(F31="Английский/Информатика","7",IF(F31="Окружающий мир","6",IF(F31="Информатика","6",IF(F31="Литературное чтение","5",IF(F31="ОРКСЭ","4",IF(F31="ИЗО","3",IF(F31="Музыка","3",IF(F31="Технология","2",IF(F31="Физическая культура","1",))))))))))))))</f>
        <v>7</v>
      </c>
      <c r="H31" s="477" t="s">
        <v>1</v>
      </c>
      <c r="I31" s="407" t="str">
        <f t="shared" si="38"/>
        <v>5</v>
      </c>
      <c r="J31" s="306" t="s">
        <v>91</v>
      </c>
      <c r="K31" s="414">
        <f t="shared" ref="K31" si="43">IF(J31="Математика","8",IF(J31="Русский язык","7",IF(J31="Английский","7",IF(J31="Английский/Английский","7",IF(J31="Информатика/Английский","6",IF(J31="Английский/Информатика","7",IF(J31="Окружающий мир","6",IF(J31="Информатика","6",IF(J31="Литературное чтение","5",IF(J31="ОРКСЭ","4",IF(J31="ИЗО","3",IF(J31="Музыка","3",IF(J31="Технология","2",IF(J31="Физическая культура","1",))))))))))))))</f>
        <v>0</v>
      </c>
      <c r="L31" s="476" t="s">
        <v>6</v>
      </c>
      <c r="M31" s="222" t="str">
        <f t="shared" ref="M31:M32" si="44">IF(L31="Математика","8",IF(L31="Русский язык","7",IF(L31="Английский","7",IF(L31="Английский/Английский","7",IF(L31="Информатика/Английский","6",IF(L31="Английский/Информатика","7",IF(L31="Окружающий мир","6",IF(L31="Информатика","6",IF(L31="Литературное чтение","5",IF(L31="ОРКСЭ","4",IF(L31="ИЗО","3",IF(L31="Музыка","3",IF(L31="Технология","2",IF(L31="Физическая культура","1",))))))))))))))</f>
        <v>8</v>
      </c>
      <c r="Q31" s="277"/>
      <c r="R31" s="267"/>
    </row>
    <row r="32" spans="2:18" s="42" customFormat="1" x14ac:dyDescent="0.25">
      <c r="B32" s="557"/>
      <c r="C32" s="211">
        <v>3</v>
      </c>
      <c r="D32" s="475" t="s">
        <v>6</v>
      </c>
      <c r="E32" s="407" t="str">
        <f t="shared" si="41"/>
        <v>8</v>
      </c>
      <c r="F32" s="477" t="s">
        <v>2</v>
      </c>
      <c r="G32" s="407" t="str">
        <f t="shared" si="42"/>
        <v>6</v>
      </c>
      <c r="H32" s="475" t="s">
        <v>5</v>
      </c>
      <c r="I32" s="407" t="str">
        <f t="shared" ref="I32:I33" si="45">IF(H32="Математика","8",IF(H32="Русский язык","7",IF(H32="Английский","7",IF(H32="Английский/Английский","7",IF(H32="Информатика/Английский","6",IF(H32="Английский/Информатика","7",IF(H32="Окружающий мир","6",IF(H32="Информатика","6",IF(H32="Литературное чтение","5",IF(H32="ОРКСЭ","4",IF(H32="ИЗО","3",IF(H32="Музыка","3",IF(H32="Технология","2",IF(H32="Физическая культура","1",))))))))))))))</f>
        <v>7</v>
      </c>
      <c r="J32" s="139" t="s">
        <v>3</v>
      </c>
      <c r="K32" s="414" t="str">
        <f t="shared" ref="K32:K34" si="46">IF(J32="Математика","8",IF(J32="Русский язык","7",IF(J32="Английский","7",IF(J32="Английский/Английский","7",IF(J32="Информатика/Английский","6",IF(J32="Английский/Информатика","7",IF(J32="Окружающий мир","6",IF(J32="Информатика","6",IF(J32="Литературное чтение","5",IF(J32="ОРКСЭ","4",IF(J32="ИЗО","3",IF(J32="Музыка","3",IF(J32="Технология","2",IF(J32="Физическая культура","1",))))))))))))))</f>
        <v>1</v>
      </c>
      <c r="L32" s="476" t="s">
        <v>5</v>
      </c>
      <c r="M32" s="222" t="str">
        <f t="shared" si="44"/>
        <v>7</v>
      </c>
      <c r="Q32" s="278"/>
      <c r="R32" s="267"/>
    </row>
    <row r="33" spans="2:18" s="42" customFormat="1" x14ac:dyDescent="0.25">
      <c r="B33" s="557"/>
      <c r="C33" s="211">
        <v>4</v>
      </c>
      <c r="D33" s="112" t="s">
        <v>9</v>
      </c>
      <c r="E33" s="415" t="str">
        <f t="shared" ref="E33" si="47">IF(D33="Математика","8",IF(D33="Русский язык","7",IF(D33="Английский","7",IF(D33="Английский/Английский","7",IF(D33="Информатика/Английский","6",IF(D33="Английский/Информатика","7",IF(D33="Окружающий мир","6",IF(D33="Информатика","6",IF(D33="Литературное чтение","5",IF(D33="ОРКСЭ","4",IF(D33="ИЗО","3",IF(D33="Музыка","3",IF(D33="Технология","2",IF(D33="Физическая культура","1",))))))))))))))</f>
        <v>2</v>
      </c>
      <c r="F33" s="112" t="s">
        <v>4</v>
      </c>
      <c r="G33" s="408" t="str">
        <f>IF(F33="Математика","8",IF(F33="Русский язык","7",IF(F33="Английский","7",IF(F33="Английский/Английский","7",IF(F33="Информатика/Английский","6",IF(F33="Английский/Информатика","7",IF(F33="Окружающий мир","6",IF(F33="Информатика","6",IF(F33="Литературное чтение","5",IF(F33="ОРКСЭ","4",IF(F33="ИЗО","3",IF(F33="Музыка","3",IF(F33="Технология","2",IF(F33="Физическая культура","1",))))))))))))))</f>
        <v>3</v>
      </c>
      <c r="H33" s="475" t="s">
        <v>6</v>
      </c>
      <c r="I33" s="407" t="str">
        <f t="shared" si="45"/>
        <v>8</v>
      </c>
      <c r="J33" s="477" t="s">
        <v>2</v>
      </c>
      <c r="K33" s="407" t="str">
        <f t="shared" si="46"/>
        <v>6</v>
      </c>
      <c r="L33" s="306" t="s">
        <v>9</v>
      </c>
      <c r="M33" s="317" t="str">
        <f>IF(L33="Математика","8",IF(L33="Русский язык","7",IF(L33="Английский","7",IF(L33="Английский/Английский","7",IF(L33="Информатика/Английский","6",IF(L33="Английский/Информатика","7",IF(L33="Окружающий мир","6",IF(L33="Информатика","6",IF(L33="Литературное чтение","5",IF(L33="ОРКСЭ","4",IF(L33="ИЗО","3",IF(L33="Музыка","3",IF(L33="Технология","2",IF(L33="Физическая культура","1",))))))))))))))</f>
        <v>2</v>
      </c>
      <c r="Q33" s="279"/>
      <c r="R33" s="267"/>
    </row>
    <row r="34" spans="2:18" s="42" customFormat="1" ht="15.75" x14ac:dyDescent="0.25">
      <c r="B34" s="557"/>
      <c r="C34" s="212">
        <v>5</v>
      </c>
      <c r="D34" s="406" t="s">
        <v>3</v>
      </c>
      <c r="E34" s="414" t="str">
        <f>IF(D34="Математика","8",IF(D34="Русский язык","7",IF(D34="Английский","7",IF(D34="Английский/Английский","7",IF(D34="Информатика/Английский","6",IF(D34="Английский/Информатика","7",IF(D34="Окружающий мир","6",IF(D34="Информатика","6",IF(D34="Литературное чтение","5",IF(D34="ОРКСЭ","4",IF(D34="ИЗО","3",IF(D34="Музыка","3",IF(D34="Технология","2",IF(D34="Физическая культура","1",))))))))))))))</f>
        <v>1</v>
      </c>
      <c r="F34" s="518"/>
      <c r="G34" s="519"/>
      <c r="H34" s="112" t="s">
        <v>9</v>
      </c>
      <c r="I34" s="414" t="str">
        <f>IF(H34="Математика","8",IF(H34="Русский язык","7",IF(H34="Английский","7",IF(H34="Английский/Английский","7",IF(H34="Информатика/Английский","6",IF(H34="Английский/Информатика","7",IF(H34="Окружающий мир","6",IF(H34="Информатика","6",IF(H34="Литературное чтение","5",IF(H34="ОРКСЭ","4",IF(H34="ИЗО","3",IF(H34="Музыка","3",IF(H34="Технология","2",IF(H34="Физическая культура","1",))))))))))))))</f>
        <v>2</v>
      </c>
      <c r="J34" s="477" t="s">
        <v>1</v>
      </c>
      <c r="K34" s="407" t="str">
        <f t="shared" si="46"/>
        <v>5</v>
      </c>
      <c r="L34" s="306" t="s">
        <v>4</v>
      </c>
      <c r="M34" s="322" t="str">
        <f>IF(L34="Математика","8",IF(L34="Русский язык","7",IF(L34="Английский","7",IF(L34="Английский/Английский","7",IF(L34="Информатика/Английский","6",IF(L34="Английский/Информатика","7",IF(L34="Окружающий мир","6",IF(L34="Информатика","6",IF(L34="Литературное чтение","5",IF(L34="ОРКСЭ","4",IF(L34="ИЗО","3",IF(L34="Музыка","3",IF(L34="Технология","2",IF(L34="Физическая культура","1",))))))))))))))</f>
        <v>3</v>
      </c>
      <c r="Q34" s="280"/>
      <c r="R34" s="267"/>
    </row>
    <row r="35" spans="2:18" s="4" customFormat="1" ht="9" customHeight="1" thickBot="1" x14ac:dyDescent="0.2">
      <c r="B35" s="558"/>
      <c r="C35" s="157"/>
      <c r="D35" s="200"/>
      <c r="E35" s="214">
        <f>E30+E31+E32+E33+E34</f>
        <v>23</v>
      </c>
      <c r="F35" s="215"/>
      <c r="G35" s="214">
        <f>G30+G31+G32+G33+G34</f>
        <v>21</v>
      </c>
      <c r="H35" s="215"/>
      <c r="I35" s="214">
        <f>I30+I31+I32+I33+I34</f>
        <v>23</v>
      </c>
      <c r="J35" s="215"/>
      <c r="K35" s="214">
        <f>K30+K31+K32+K33+K34</f>
        <v>19</v>
      </c>
      <c r="L35" s="307"/>
      <c r="M35" s="216">
        <f>M30+M31+M32+M34+M33</f>
        <v>25</v>
      </c>
    </row>
    <row r="37" spans="2:18" x14ac:dyDescent="0.25">
      <c r="L37" s="299"/>
    </row>
    <row r="38" spans="2:18" hidden="1" x14ac:dyDescent="0.25"/>
    <row r="39" spans="2:18" hidden="1" x14ac:dyDescent="0.25"/>
    <row r="40" spans="2:18" hidden="1" x14ac:dyDescent="0.25">
      <c r="D40" s="76" t="s">
        <v>37</v>
      </c>
      <c r="E40" s="70"/>
      <c r="F40" s="35" t="s">
        <v>38</v>
      </c>
      <c r="G40" s="70"/>
      <c r="H40" s="35" t="s">
        <v>39</v>
      </c>
      <c r="I40" s="70"/>
      <c r="J40" s="35" t="s">
        <v>40</v>
      </c>
      <c r="K40" s="70"/>
      <c r="L40" s="35" t="s">
        <v>41</v>
      </c>
      <c r="M40" s="70"/>
      <c r="N40" s="39"/>
      <c r="O40" s="39"/>
    </row>
    <row r="41" spans="2:18" hidden="1" x14ac:dyDescent="0.25">
      <c r="D41" s="77">
        <f>'Шкала трудности'!D18</f>
        <v>110</v>
      </c>
      <c r="E41" s="71"/>
      <c r="F41" s="78">
        <f>'Шкала трудности'!D18</f>
        <v>110</v>
      </c>
      <c r="G41" s="71"/>
      <c r="H41" s="78">
        <f>'Шкала трудности'!D18</f>
        <v>110</v>
      </c>
      <c r="I41" s="71"/>
      <c r="J41" s="78">
        <f>'Шкала трудности'!D18</f>
        <v>110</v>
      </c>
      <c r="K41" s="71"/>
      <c r="L41" s="78">
        <f>'Шкала трудности'!D18</f>
        <v>110</v>
      </c>
      <c r="M41" s="71"/>
      <c r="N41" s="39"/>
      <c r="O41" s="39"/>
    </row>
    <row r="42" spans="2:18" hidden="1" x14ac:dyDescent="0.25">
      <c r="D42" s="75" t="e">
        <f>SUM(E11,E17,E23,E29,E35,#REF!)</f>
        <v>#REF!</v>
      </c>
      <c r="F42" s="37" t="e">
        <f>SUM(G11,G17,G23,G29,G35,#REF!)</f>
        <v>#REF!</v>
      </c>
      <c r="H42" s="37" t="e">
        <f>SUM(I11,I17,I23,I29,I35,#REF!)</f>
        <v>#REF!</v>
      </c>
      <c r="J42" s="37" t="e">
        <f>SUM(K11,K17,K23,K29,K35,)</f>
        <v>#REF!</v>
      </c>
      <c r="L42" s="37">
        <f>SUM(M11,M17,M23,M29,M35,)</f>
        <v>119</v>
      </c>
      <c r="N42" s="39"/>
      <c r="O42" s="39"/>
    </row>
    <row r="43" spans="2:18" hidden="1" x14ac:dyDescent="0.25">
      <c r="D43" s="75" t="e">
        <f>D41-D42</f>
        <v>#REF!</v>
      </c>
      <c r="F43" s="37" t="e">
        <f t="shared" ref="F43:L43" si="48">F41-F42</f>
        <v>#REF!</v>
      </c>
      <c r="G43" s="4"/>
      <c r="H43" s="37" t="e">
        <f t="shared" si="48"/>
        <v>#REF!</v>
      </c>
      <c r="I43" s="4"/>
      <c r="J43" s="37" t="e">
        <f t="shared" si="48"/>
        <v>#REF!</v>
      </c>
      <c r="K43" s="4"/>
      <c r="L43" s="37">
        <f t="shared" si="48"/>
        <v>-9</v>
      </c>
      <c r="M43" s="4"/>
      <c r="N43" s="39"/>
      <c r="O43" s="39"/>
    </row>
    <row r="44" spans="2:18" hidden="1" x14ac:dyDescent="0.25"/>
  </sheetData>
  <mergeCells count="6">
    <mergeCell ref="B30:B35"/>
    <mergeCell ref="D6:M6"/>
    <mergeCell ref="B7:B11"/>
    <mergeCell ref="B12:B17"/>
    <mergeCell ref="B18:B23"/>
    <mergeCell ref="B24:B29"/>
  </mergeCells>
  <pageMargins left="0.19685039370078741" right="0.19685039370078741" top="0.19685039370078741" bottom="0.19685039370078741" header="0.31496062992125984" footer="0.31496062992125984"/>
  <pageSetup paperSize="9" scale="87" orientation="landscape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Шкала трудности</vt:lpstr>
      <vt:lpstr>графики расписания </vt:lpstr>
      <vt:lpstr>1 классы</vt:lpstr>
      <vt:lpstr>2 классы </vt:lpstr>
      <vt:lpstr>3 классы </vt:lpstr>
      <vt:lpstr>4 классы </vt:lpstr>
      <vt:lpstr>классы ОВЗ</vt:lpstr>
      <vt:lpstr>'1 классы'!Область_печати</vt:lpstr>
      <vt:lpstr>'2 классы '!Область_печати</vt:lpstr>
      <vt:lpstr>'3 классы '!Область_печати</vt:lpstr>
      <vt:lpstr>'4 классы '!Область_печати</vt:lpstr>
      <vt:lpstr>'классы ОВЗ'!Область_печати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jggrd</dc:creator>
  <cp:lastModifiedBy>Васильева Н. Ю.</cp:lastModifiedBy>
  <cp:lastPrinted>2022-10-03T12:20:47Z</cp:lastPrinted>
  <dcterms:created xsi:type="dcterms:W3CDTF">2015-01-15T14:32:39Z</dcterms:created>
  <dcterms:modified xsi:type="dcterms:W3CDTF">2022-10-03T12:55:46Z</dcterms:modified>
</cp:coreProperties>
</file>